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NOTAS!$A$1:$F$559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7" i="1" l="1"/>
  <c r="C547" i="1"/>
  <c r="B547" i="1"/>
  <c r="D526" i="1"/>
  <c r="D507" i="1"/>
  <c r="D535" i="1" s="1"/>
  <c r="D481" i="1"/>
  <c r="D475" i="1"/>
  <c r="D468" i="1"/>
  <c r="C457" i="1"/>
  <c r="B457" i="1"/>
  <c r="C448" i="1"/>
  <c r="B448" i="1"/>
  <c r="D433" i="1"/>
  <c r="C433" i="1"/>
  <c r="B433" i="1"/>
  <c r="D395" i="1"/>
  <c r="C395" i="1"/>
  <c r="B395" i="1"/>
  <c r="D373" i="1"/>
  <c r="C373" i="1"/>
  <c r="B373" i="1"/>
  <c r="C355" i="1"/>
  <c r="B355" i="1"/>
  <c r="B236" i="1"/>
  <c r="B241" i="1" s="1"/>
  <c r="B232" i="1"/>
  <c r="B223" i="1"/>
  <c r="B208" i="1"/>
  <c r="B201" i="1"/>
  <c r="B194" i="1"/>
  <c r="B187" i="1"/>
  <c r="B180" i="1"/>
  <c r="E174" i="1"/>
  <c r="D174" i="1"/>
  <c r="C174" i="1"/>
  <c r="B153" i="1"/>
  <c r="B174" i="1" s="1"/>
  <c r="B148" i="1"/>
  <c r="B141" i="1"/>
  <c r="D135" i="1"/>
  <c r="C135" i="1"/>
  <c r="B135" i="1"/>
  <c r="D108" i="1"/>
  <c r="C108" i="1"/>
  <c r="B108" i="1"/>
  <c r="D79" i="1"/>
  <c r="C79" i="1"/>
  <c r="B79" i="1"/>
  <c r="D73" i="1"/>
  <c r="D126" i="1" s="1"/>
  <c r="C73" i="1"/>
  <c r="C126" i="1" s="1"/>
  <c r="B73" i="1"/>
  <c r="B126" i="1" s="1"/>
  <c r="B67" i="1"/>
  <c r="B61" i="1"/>
  <c r="B54" i="1"/>
  <c r="E46" i="1"/>
  <c r="D46" i="1"/>
  <c r="C46" i="1"/>
  <c r="B44" i="1"/>
  <c r="B46" i="1" s="1"/>
  <c r="B37" i="1"/>
  <c r="D33" i="1"/>
  <c r="C33" i="1"/>
  <c r="B33" i="1"/>
  <c r="D22" i="1"/>
  <c r="B22" i="1"/>
</calcChain>
</file>

<file path=xl/comments1.xml><?xml version="1.0" encoding="utf-8"?>
<comments xmlns="http://schemas.openxmlformats.org/spreadsheetml/2006/main">
  <authors>
    <author>mbanda</author>
  </authors>
  <commentList>
    <comment ref="A463" authorId="0" shapeId="0">
      <text>
        <r>
          <rPr>
            <b/>
            <sz val="9"/>
            <color indexed="81"/>
            <rFont val="Tahoma"/>
            <family val="2"/>
          </rPr>
          <t>mbanda:</t>
        </r>
        <r>
          <rPr>
            <sz val="9"/>
            <color indexed="81"/>
            <rFont val="Tahoma"/>
            <family val="2"/>
          </rPr>
          <t xml:space="preserve">
pendiente actualizar a NOVIEMBRE</t>
        </r>
      </text>
    </comment>
    <comment ref="C513" authorId="0" shapeId="0">
      <text>
        <r>
          <rPr>
            <b/>
            <sz val="9"/>
            <color indexed="81"/>
            <rFont val="Tahoma"/>
            <family val="2"/>
          </rPr>
          <t>mbandA:</t>
        </r>
        <r>
          <rPr>
            <sz val="9"/>
            <color indexed="81"/>
            <rFont val="Tahoma"/>
            <family val="2"/>
          </rPr>
          <t>SE BAJA EL AUXILIAR DE CADA UNA DE LAS CUENTAS DE ACTIVO DE ENERO AL MES Y SE EXCLUYEN LOS FONDOS DUMMY</t>
        </r>
      </text>
    </comment>
  </commentList>
</comments>
</file>

<file path=xl/sharedStrings.xml><?xml version="1.0" encoding="utf-8"?>
<sst xmlns="http://schemas.openxmlformats.org/spreadsheetml/2006/main" count="511" uniqueCount="427">
  <si>
    <t xml:space="preserve">NOTAS A LOS ESTADOS FINANCIEROS </t>
  </si>
  <si>
    <t>Al 31 de Diciembre del 2015</t>
  </si>
  <si>
    <t>Ente Público:</t>
  </si>
  <si>
    <t>Universidad Tenológica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</si>
  <si>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</si>
  <si>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</si>
  <si>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</si>
  <si>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</si>
  <si>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</si>
  <si>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</si>
  <si>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</si>
  <si>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</si>
  <si>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</si>
  <si>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</si>
  <si>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</si>
  <si>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</si>
  <si>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</si>
  <si>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</si>
  <si>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</si>
  <si>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</si>
  <si>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</si>
  <si>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</si>
  <si>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</si>
  <si>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</si>
  <si>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</si>
  <si>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</si>
  <si>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</si>
  <si>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</si>
  <si>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</si>
  <si>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</si>
  <si>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</si>
  <si>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</si>
  <si>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1123104501  ISR EN TRAMITE DE DE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</si>
  <si>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</si>
  <si>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</si>
  <si>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</si>
  <si>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</si>
  <si>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</si>
  <si>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</si>
  <si>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</si>
  <si>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</si>
  <si>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</si>
  <si>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</si>
  <si>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</si>
  <si>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</si>
  <si>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</si>
  <si>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</si>
  <si>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</si>
  <si>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</si>
  <si>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</si>
  <si>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</si>
  <si>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</si>
  <si>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</si>
  <si>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</si>
  <si>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</si>
  <si>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</si>
  <si>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</si>
  <si>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</si>
  <si>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</si>
  <si>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</si>
  <si>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</si>
  <si>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</si>
  <si>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</si>
  <si>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</si>
  <si>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</si>
  <si>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</si>
  <si>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</si>
  <si>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</si>
  <si>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</si>
  <si>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</si>
  <si>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</si>
  <si>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</si>
  <si>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</si>
  <si>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</si>
  <si>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</si>
  <si>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</si>
  <si>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</si>
  <si>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</si>
  <si>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</si>
  <si>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</si>
  <si>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</si>
  <si>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</si>
  <si>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</si>
  <si>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</si>
  <si>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</si>
  <si>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</si>
  <si>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</si>
  <si>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</si>
  <si>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</si>
  <si>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</si>
  <si>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</si>
  <si>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</si>
  <si>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</si>
  <si>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</si>
  <si>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</si>
  <si>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</si>
  <si>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</si>
  <si>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</si>
  <si>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</si>
  <si>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</si>
  <si>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</si>
  <si>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</si>
  <si>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</si>
  <si>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</si>
  <si>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</si>
  <si>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</si>
  <si>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</si>
  <si>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</si>
  <si>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</si>
  <si>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</si>
  <si>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</si>
  <si>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</si>
  <si>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</si>
  <si>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</si>
  <si>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</si>
  <si>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</si>
  <si>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</si>
  <si>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</si>
  <si>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</si>
  <si>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</si>
  <si>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</si>
  <si>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</si>
  <si>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2117101002  ISR ASIMILADOS A SALARIOS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</si>
  <si>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</si>
  <si>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</si>
  <si>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</si>
  <si>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</si>
  <si>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</si>
  <si>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</si>
  <si>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</si>
  <si>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</si>
  <si>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2119901055  PCE 05 CAP 5000</t>
  </si>
  <si>
    <t>2119901065  PCE 06 CAP 5000</t>
  </si>
  <si>
    <t>2119904005  CXP POR REMANENTES</t>
  </si>
  <si>
    <t>2119904008  CXP REMANENTE EN SOL</t>
  </si>
  <si>
    <t>2119905006  ACREEDORES VARIOS</t>
  </si>
  <si>
    <t>2119905008  TITULACION TSU</t>
  </si>
  <si>
    <t>2119905009  CENEVAL</t>
  </si>
  <si>
    <t>2119905010  PROGRAMAS Y FONDOS</t>
  </si>
  <si>
    <t>2120xxxxxx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</si>
  <si>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</si>
  <si>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</si>
  <si>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</si>
  <si>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</si>
  <si>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</si>
  <si>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</si>
  <si>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</si>
  <si>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</si>
  <si>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</si>
  <si>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</si>
  <si>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</si>
  <si>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</si>
  <si>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</si>
  <si>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</si>
  <si>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</si>
  <si>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</si>
  <si>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</si>
  <si>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</si>
  <si>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</si>
  <si>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</si>
  <si>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</si>
  <si>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</si>
  <si>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</si>
  <si>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</si>
  <si>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</si>
  <si>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</si>
  <si>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</si>
  <si>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</si>
  <si>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</si>
  <si>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</si>
  <si>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</si>
  <si>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</si>
  <si>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</si>
  <si>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</si>
  <si>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</si>
  <si>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</si>
  <si>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</si>
  <si>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</si>
  <si>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</si>
  <si>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</si>
  <si>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</si>
  <si>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</si>
  <si>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</si>
  <si>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</si>
  <si>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</si>
  <si>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</si>
  <si>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</si>
  <si>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</si>
  <si>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</si>
  <si>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</si>
  <si>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</si>
  <si>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</si>
  <si>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</si>
  <si>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</si>
  <si>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</si>
  <si>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</si>
  <si>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</si>
  <si>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</si>
  <si>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5115152000  INDEMNIZACIONES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</si>
  <si>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</si>
  <si>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</si>
  <si>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</si>
  <si>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</si>
  <si>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</si>
  <si>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</si>
  <si>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</si>
  <si>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</si>
  <si>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</si>
  <si>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</si>
  <si>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5122223000  UTENSILIOS PARA EL S</t>
  </si>
  <si>
    <t>5123231000  PROD. ALIM. AGRO.</t>
  </si>
  <si>
    <t>5123234000  COMBUST., LUBS.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</si>
  <si>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</si>
  <si>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</si>
  <si>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</si>
  <si>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</si>
  <si>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</si>
  <si>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</si>
  <si>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</si>
  <si>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</si>
  <si>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</si>
  <si>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</si>
  <si>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</si>
  <si>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</si>
  <si>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</si>
  <si>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</si>
  <si>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</si>
  <si>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</si>
  <si>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</si>
  <si>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</si>
  <si>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</si>
  <si>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</si>
  <si>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</si>
  <si>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</si>
  <si>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</si>
  <si>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</si>
  <si>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</si>
  <si>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</si>
  <si>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</si>
  <si>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</si>
  <si>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5132323000  ARRE. M. Y EQ. EDU</t>
  </si>
  <si>
    <t>5132325000  ARRENDAMIENTO DE EQU</t>
  </si>
  <si>
    <t>5132326000  ARRENDA. DE MAQ., O</t>
  </si>
  <si>
    <t>5132327000  ARRE. ACT. INTANG</t>
  </si>
  <si>
    <t>5132329000  OTROS ARRENDAMIENTOS</t>
  </si>
  <si>
    <t>5133331000  SERVS. LEGALES, DE</t>
  </si>
  <si>
    <t>5133332000  SERVS. DE DISEÑO, A</t>
  </si>
  <si>
    <t>5133333000  SERVS. CONSULT. ADM</t>
  </si>
  <si>
    <t>5133334000  CAPACITACIÓN</t>
  </si>
  <si>
    <t>5133335000  SERVICIOS DE INVESTI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</si>
  <si>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</si>
  <si>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</si>
  <si>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</si>
  <si>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</si>
  <si>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</si>
  <si>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</si>
  <si>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</si>
  <si>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</si>
  <si>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</si>
  <si>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</si>
  <si>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5136361100  DIFUSION POR RADIO,</t>
  </si>
  <si>
    <t>5136361200  DIFUSION POR MEDIOS ALTERNATIVOS</t>
  </si>
  <si>
    <t>5136366000  SERV. CRE INTERNET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</si>
  <si>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</si>
  <si>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</si>
  <si>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</si>
  <si>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</si>
  <si>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</si>
  <si>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</si>
  <si>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</si>
  <si>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</si>
  <si>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</si>
  <si>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</si>
  <si>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</si>
  <si>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5139395000  PENAS, MULTAS</t>
  </si>
  <si>
    <t>5139398000  IMPUESTO DE NOMINA</t>
  </si>
  <si>
    <t>5242442000  BECAS O. AYUDA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</si>
  <si>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</si>
  <si>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</si>
  <si>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</si>
  <si>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</si>
  <si>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</si>
  <si>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5515252300  DEP. CÁMARAS FOTOGRÁ</t>
  </si>
  <si>
    <t>5515252900  DEP. OTROS MOBILIARI</t>
  </si>
  <si>
    <t>5515353100  DEP. EQUIPO MEDICO Y</t>
  </si>
  <si>
    <t>5515353200  DEP. INSTRUMENTAL ME</t>
  </si>
  <si>
    <t>5515454100  DEP. AUTOMOVILES Y CAMIONES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</si>
  <si>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</si>
  <si>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</si>
  <si>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</si>
  <si>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</si>
  <si>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</si>
  <si>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</si>
  <si>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</si>
  <si>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</si>
  <si>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</si>
  <si>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</si>
  <si>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</si>
  <si>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</si>
  <si>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</si>
  <si>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</si>
  <si>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</si>
  <si>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</si>
  <si>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</si>
  <si>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</si>
  <si>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</si>
  <si>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</si>
  <si>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</si>
  <si>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</si>
  <si>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</si>
  <si>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</si>
  <si>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</si>
  <si>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</si>
  <si>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</si>
  <si>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</si>
  <si>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</si>
  <si>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</si>
  <si>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</si>
  <si>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</si>
  <si>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</si>
  <si>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</si>
  <si>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</si>
  <si>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</si>
  <si>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</si>
  <si>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</si>
  <si>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</si>
  <si>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</si>
  <si>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</si>
  <si>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</si>
  <si>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</si>
  <si>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</si>
  <si>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</si>
  <si>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</si>
  <si>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</si>
  <si>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</si>
  <si>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</si>
  <si>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</si>
  <si>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</si>
  <si>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</si>
  <si>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</si>
  <si>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</si>
  <si>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</si>
  <si>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</si>
  <si>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</si>
  <si>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</si>
  <si>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</si>
  <si>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1112103017  BNTE Cta. 0620347965</t>
  </si>
  <si>
    <t>1112103021  BNTE Cta. 815008332</t>
  </si>
  <si>
    <t>1112103023  BNTE Cta. 0670381441</t>
  </si>
  <si>
    <t>1112103025  BNTE Cta. 0681904266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</si>
  <si>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</si>
  <si>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</si>
  <si>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</si>
  <si>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</si>
  <si>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</si>
  <si>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</si>
  <si>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</si>
  <si>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1112103034  BANORTE 0292728822 PROEXOEES 2015</t>
  </si>
  <si>
    <t>1112103035  BANORTE 0409990427 PROFOCIE 2015</t>
  </si>
  <si>
    <t>1112107001  SANTANDER 1800002884</t>
  </si>
  <si>
    <t>EFE-02 ADQ. BIENES MUEBLES E INMUEBLES</t>
  </si>
  <si>
    <t>% SUB</t>
  </si>
  <si>
    <t>1210xxxxxx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</si>
  <si>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</si>
  <si>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</si>
  <si>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</si>
  <si>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</si>
  <si>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</si>
  <si>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</si>
  <si>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</si>
  <si>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</si>
  <si>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</si>
  <si>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</si>
  <si>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2015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</si>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</sst>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.00_ ;\-#,##0.00\ "/>
    <numFmt numFmtId="167" formatCode="#,##0.000000000"/>
    <numFmt numFmtId="168" formatCode="#,##0;\-#,##0;&quot; &quot;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5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3" fontId="3" fillId="3" borderId="4" xfId="0" applyNumberFormat="1" applyFont="1" applyFill="1" applyBorder="1"/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5" fontId="0" fillId="0" borderId="4" xfId="0" applyNumberFormat="1" applyFill="1" applyBorder="1"/>
    <xf numFmtId="49" fontId="6" fillId="0" borderId="5" xfId="0" applyNumberFormat="1" applyFont="1" applyFill="1" applyBorder="1" applyAlignment="1">
      <alignment horizontal="left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3" borderId="0" xfId="0" applyNumberFormat="1" applyFont="1" applyFill="1"/>
    <xf numFmtId="0" fontId="3" fillId="2" borderId="2" xfId="0" applyFont="1" applyFill="1" applyBorder="1"/>
    <xf numFmtId="164" fontId="12" fillId="3" borderId="6" xfId="0" applyNumberFormat="1" applyFont="1" applyFill="1" applyBorder="1" applyAlignment="1">
      <alignment horizontal="center"/>
    </xf>
    <xf numFmtId="164" fontId="12" fillId="3" borderId="11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6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5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164" fontId="3" fillId="0" borderId="4" xfId="0" applyNumberFormat="1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3" fillId="0" borderId="5" xfId="0" applyNumberFormat="1" applyFont="1" applyFill="1" applyBorder="1"/>
    <xf numFmtId="164" fontId="3" fillId="0" borderId="3" xfId="0" applyNumberFormat="1" applyFont="1" applyFill="1" applyBorder="1"/>
    <xf numFmtId="164" fontId="9" fillId="0" borderId="4" xfId="0" applyNumberFormat="1" applyFont="1" applyFill="1" applyBorder="1"/>
    <xf numFmtId="43" fontId="3" fillId="3" borderId="0" xfId="0" applyNumberFormat="1" applyFont="1" applyFill="1"/>
    <xf numFmtId="164" fontId="2" fillId="2" borderId="2" xfId="0" applyNumberFormat="1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8" xfId="0" applyNumberFormat="1" applyFont="1" applyFill="1" applyBorder="1"/>
    <xf numFmtId="164" fontId="5" fillId="3" borderId="11" xfId="0" applyNumberFormat="1" applyFont="1" applyFill="1" applyBorder="1"/>
    <xf numFmtId="164" fontId="5" fillId="3" borderId="15" xfId="0" applyNumberFormat="1" applyFont="1" applyFill="1" applyBorder="1"/>
    <xf numFmtId="49" fontId="2" fillId="2" borderId="16" xfId="0" applyNumberFormat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vertical="center"/>
    </xf>
    <xf numFmtId="0" fontId="5" fillId="3" borderId="0" xfId="0" applyFont="1" applyFill="1"/>
    <xf numFmtId="0" fontId="9" fillId="2" borderId="2" xfId="2" applyFont="1" applyFill="1" applyBorder="1" applyAlignment="1">
      <alignment horizontal="center" vertical="center" wrapText="1"/>
    </xf>
    <xf numFmtId="166" fontId="3" fillId="3" borderId="0" xfId="0" applyNumberFormat="1" applyFont="1" applyFill="1"/>
    <xf numFmtId="0" fontId="4" fillId="0" borderId="0" xfId="0" applyFont="1" applyAlignment="1">
      <alignment horizontal="center" wrapText="1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164" fontId="3" fillId="2" borderId="4" xfId="0" applyNumberFormat="1" applyFont="1" applyFill="1" applyBorder="1"/>
    <xf numFmtId="0" fontId="3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3" fillId="0" borderId="2" xfId="0" applyFont="1" applyBorder="1"/>
    <xf numFmtId="43" fontId="15" fillId="0" borderId="2" xfId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4" fontId="15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14" fillId="2" borderId="2" xfId="1" applyFont="1" applyFill="1" applyBorder="1" applyAlignment="1">
      <alignment horizontal="center" vertical="center"/>
    </xf>
    <xf numFmtId="43" fontId="3" fillId="3" borderId="0" xfId="0" applyNumberFormat="1" applyFont="1" applyFill="1" applyBorder="1"/>
    <xf numFmtId="165" fontId="3" fillId="2" borderId="3" xfId="0" applyNumberFormat="1" applyFont="1" applyFill="1" applyBorder="1"/>
    <xf numFmtId="0" fontId="14" fillId="0" borderId="2" xfId="0" applyFont="1" applyBorder="1" applyAlignment="1">
      <alignment vertical="center"/>
    </xf>
    <xf numFmtId="43" fontId="14" fillId="0" borderId="2" xfId="1" applyFont="1" applyBorder="1" applyAlignment="1">
      <alignment horizontal="center" vertical="center"/>
    </xf>
    <xf numFmtId="4" fontId="15" fillId="0" borderId="13" xfId="0" applyNumberFormat="1" applyFont="1" applyBorder="1" applyAlignment="1">
      <alignment horizontal="center" vertical="center"/>
    </xf>
    <xf numFmtId="4" fontId="15" fillId="0" borderId="6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16" fillId="0" borderId="0" xfId="0" applyNumberFormat="1" applyFont="1"/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2" fontId="15" fillId="0" borderId="2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3" fillId="3" borderId="0" xfId="1" applyNumberFormat="1" applyFont="1" applyFill="1" applyBorder="1"/>
    <xf numFmtId="167" fontId="3" fillId="3" borderId="0" xfId="0" applyNumberFormat="1" applyFont="1" applyFill="1" applyBorder="1"/>
    <xf numFmtId="0" fontId="7" fillId="0" borderId="0" xfId="0" applyFont="1" applyBorder="1" applyAlignment="1">
      <alignment horizontal="center"/>
    </xf>
    <xf numFmtId="168" fontId="3" fillId="3" borderId="8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168" fontId="3" fillId="3" borderId="11" xfId="0" applyNumberFormat="1" applyFont="1" applyFill="1" applyBorder="1"/>
    <xf numFmtId="164" fontId="3" fillId="3" borderId="11" xfId="0" applyNumberFormat="1" applyFont="1" applyFill="1" applyBorder="1"/>
    <xf numFmtId="168" fontId="2" fillId="3" borderId="15" xfId="0" applyNumberFormat="1" applyFont="1" applyFill="1" applyBorder="1"/>
    <xf numFmtId="164" fontId="2" fillId="3" borderId="15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63"/>
  <sheetViews>
    <sheetView showGridLines="0" tabSelected="1" zoomScaleNormal="100" workbookViewId="0">
      <selection activeCell="E13" sqref="E13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 ht="15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7"/>
      <c r="B7" s="12"/>
      <c r="C7" s="13"/>
      <c r="D7" s="14"/>
      <c r="E7" s="15"/>
    </row>
    <row r="8" spans="1:6">
      <c r="A8" s="16" t="s">
        <v>4</v>
      </c>
      <c r="B8" s="16"/>
      <c r="C8" s="16"/>
      <c r="D8" s="16"/>
      <c r="E8" s="16"/>
    </row>
    <row r="9" spans="1:6">
      <c r="A9" s="17"/>
      <c r="B9" s="12"/>
      <c r="C9" s="13"/>
      <c r="D9" s="14"/>
      <c r="E9" s="15"/>
    </row>
    <row r="10" spans="1:6">
      <c r="A10" s="18" t="s">
        <v>5</v>
      </c>
      <c r="B10" s="19"/>
      <c r="C10" s="6"/>
      <c r="D10" s="6"/>
      <c r="E10" s="6"/>
    </row>
    <row r="11" spans="1:6">
      <c r="A11" s="20"/>
      <c r="B11" s="5"/>
      <c r="C11" s="6"/>
      <c r="D11" s="6"/>
      <c r="E11" s="6"/>
    </row>
    <row r="12" spans="1:6">
      <c r="A12" s="21" t="s">
        <v>6</v>
      </c>
      <c r="B12" s="5"/>
      <c r="C12" s="6"/>
      <c r="D12" s="6"/>
      <c r="E12" s="6"/>
    </row>
    <row r="13" spans="1:6" ht="7.5" customHeight="1">
      <c r="B13" s="5"/>
    </row>
    <row r="14" spans="1:6">
      <c r="A14" s="22" t="s">
        <v>7</v>
      </c>
      <c r="B14" s="14"/>
      <c r="C14" s="14"/>
      <c r="D14" s="14"/>
    </row>
    <row r="15" spans="1:6">
      <c r="A15" s="23"/>
      <c r="B15" s="14"/>
      <c r="C15" s="14"/>
      <c r="D15" s="14"/>
    </row>
    <row r="16" spans="1:6" ht="20.25" customHeight="1">
      <c r="A16" s="24" t="s">
        <v>8</v>
      </c>
      <c r="B16" s="25" t="s">
        <v>9</v>
      </c>
      <c r="C16" s="25" t="s">
        <v>10</v>
      </c>
      <c r="D16" s="25" t="s">
        <v>11</v>
      </c>
    </row>
    <row r="17" spans="1:4">
      <c r="A17" s="26" t="s">
        <v>12</v>
      </c>
      <c r="B17" s="27"/>
      <c r="C17" s="27">
        <v>0</v>
      </c>
      <c r="D17" s="27">
        <v>0</v>
      </c>
    </row>
    <row r="18" spans="1:4">
      <c r="A18" s="28"/>
      <c r="B18" s="29"/>
      <c r="C18" s="29">
        <v>0</v>
      </c>
      <c r="D18" s="29">
        <v>0</v>
      </c>
    </row>
    <row r="19" spans="1:4">
      <c r="A19" s="28" t="s">
        <v>13</v>
      </c>
      <c r="B19" s="29"/>
      <c r="C19" s="30" t="s">
        <v>14</v>
      </c>
      <c r="D19" s="29">
        <v>0</v>
      </c>
    </row>
    <row r="20" spans="1:4">
      <c r="A20" s="28"/>
      <c r="B20" s="29"/>
      <c r="C20" s="29">
        <v>0</v>
      </c>
      <c r="D20" s="29">
        <v>0</v>
      </c>
    </row>
    <row r="21" spans="1:4">
      <c r="A21" s="31" t="s">
        <v>15</v>
      </c>
      <c r="B21" s="32"/>
      <c r="C21" s="32">
        <v>0</v>
      </c>
      <c r="D21" s="32">
        <v>0</v>
      </c>
    </row>
    <row r="22" spans="1:4">
      <c r="A22" s="23"/>
      <c r="B22" s="25">
        <f>SUM(B17:B21)</f>
        <v>0</v>
      </c>
      <c r="C22" s="25"/>
      <c r="D22" s="25">
        <f t="shared" ref="D22" si="0">SUM(D17:D21)</f>
        <v>0</v>
      </c>
    </row>
    <row r="23" spans="1:4" ht="7.5" customHeight="1">
      <c r="A23" s="23"/>
      <c r="B23" s="14"/>
      <c r="C23" s="14"/>
      <c r="D23" s="14"/>
    </row>
    <row r="24" spans="1:4">
      <c r="A24" s="23"/>
      <c r="B24" s="14"/>
      <c r="C24" s="14"/>
      <c r="D24" s="14"/>
    </row>
    <row r="25" spans="1:4">
      <c r="A25" s="22" t="s">
        <v>16</v>
      </c>
      <c r="B25" s="33"/>
      <c r="C25" s="14"/>
      <c r="D25" s="14"/>
    </row>
    <row r="27" spans="1:4" ht="18.75" customHeight="1">
      <c r="A27" s="24" t="s">
        <v>17</v>
      </c>
      <c r="B27" s="25" t="s">
        <v>9</v>
      </c>
      <c r="C27" s="25" t="s">
        <v>18</v>
      </c>
      <c r="D27" s="25" t="s">
        <v>19</v>
      </c>
    </row>
    <row r="28" spans="1:4">
      <c r="A28" s="28" t="s">
        <v>20</v>
      </c>
      <c r="B28" s="34"/>
      <c r="C28" s="34"/>
      <c r="D28" s="34"/>
    </row>
    <row r="29" spans="1:4">
      <c r="A29" s="35" t="s">
        <v>21</v>
      </c>
      <c r="B29" s="36">
        <v>0</v>
      </c>
      <c r="C29" s="34">
        <v>17500</v>
      </c>
      <c r="D29" s="34">
        <v>563206</v>
      </c>
    </row>
    <row r="30" spans="1:4" ht="14.25" customHeight="1">
      <c r="A30" s="28" t="s">
        <v>22</v>
      </c>
      <c r="B30" s="34"/>
      <c r="C30" s="34"/>
      <c r="D30" s="34"/>
    </row>
    <row r="31" spans="1:4" ht="14.25" customHeight="1">
      <c r="A31" s="28"/>
      <c r="B31" s="34"/>
      <c r="C31" s="34"/>
      <c r="D31" s="34"/>
    </row>
    <row r="32" spans="1:4" ht="14.25" customHeight="1">
      <c r="A32" s="31"/>
      <c r="B32" s="37"/>
      <c r="C32" s="37"/>
      <c r="D32" s="37"/>
    </row>
    <row r="33" spans="1:5" ht="14.25" customHeight="1">
      <c r="B33" s="38">
        <f>SUM(B28:B32)</f>
        <v>0</v>
      </c>
      <c r="C33" s="38">
        <f t="shared" ref="C33:D33" si="1">SUM(C28:C32)</f>
        <v>17500</v>
      </c>
      <c r="D33" s="38">
        <f t="shared" si="1"/>
        <v>563206</v>
      </c>
    </row>
    <row r="34" spans="1:5" ht="14.25" customHeight="1">
      <c r="B34" s="39"/>
      <c r="C34" s="39"/>
      <c r="D34" s="39"/>
    </row>
    <row r="35" spans="1:5" ht="14.25" customHeight="1"/>
    <row r="36" spans="1:5" ht="23.25" customHeight="1">
      <c r="A36" s="24" t="s">
        <v>23</v>
      </c>
      <c r="B36" s="25" t="s">
        <v>9</v>
      </c>
      <c r="C36" s="25" t="s">
        <v>24</v>
      </c>
      <c r="D36" s="25" t="s">
        <v>25</v>
      </c>
      <c r="E36" s="25" t="s">
        <v>26</v>
      </c>
    </row>
    <row r="37" spans="1:5" ht="14.25" customHeight="1">
      <c r="A37" s="28" t="s">
        <v>27</v>
      </c>
      <c r="B37" s="40">
        <f>SUM(B38:B43)</f>
        <v>2958185.6100000003</v>
      </c>
      <c r="C37" s="34"/>
      <c r="D37" s="34"/>
      <c r="E37" s="34"/>
    </row>
    <row r="38" spans="1:5" ht="14.25" customHeight="1">
      <c r="A38" s="35" t="s">
        <v>28</v>
      </c>
      <c r="B38" s="41">
        <v>2822.76</v>
      </c>
      <c r="C38" s="34"/>
      <c r="D38" s="34"/>
      <c r="E38" s="34"/>
    </row>
    <row r="39" spans="1:5" ht="14.25" customHeight="1">
      <c r="A39" s="35" t="s">
        <v>29</v>
      </c>
      <c r="B39" s="41">
        <v>7744.36</v>
      </c>
      <c r="C39" s="34"/>
      <c r="D39" s="34"/>
      <c r="E39" s="34"/>
    </row>
    <row r="40" spans="1:5" ht="14.25" customHeight="1">
      <c r="A40" s="35" t="s">
        <v>30</v>
      </c>
      <c r="B40" s="41">
        <v>1800937.33</v>
      </c>
      <c r="C40" s="34"/>
      <c r="D40" s="34"/>
      <c r="E40" s="34"/>
    </row>
    <row r="41" spans="1:5" ht="14.25" customHeight="1">
      <c r="A41" s="35" t="s">
        <v>31</v>
      </c>
      <c r="B41" s="41">
        <v>608.57000000000005</v>
      </c>
      <c r="C41" s="34"/>
      <c r="D41" s="34"/>
      <c r="E41" s="34"/>
    </row>
    <row r="42" spans="1:5" ht="14.25" customHeight="1">
      <c r="A42" s="35" t="s">
        <v>32</v>
      </c>
      <c r="B42" s="41">
        <v>16024.13</v>
      </c>
      <c r="C42" s="34"/>
      <c r="D42" s="34"/>
      <c r="E42" s="34"/>
    </row>
    <row r="43" spans="1:5" ht="14.25" customHeight="1">
      <c r="A43" s="35" t="s">
        <v>33</v>
      </c>
      <c r="B43" s="41">
        <v>1130048.46</v>
      </c>
      <c r="C43" s="34"/>
      <c r="D43" s="34"/>
      <c r="E43" s="34"/>
    </row>
    <row r="44" spans="1:5" ht="14.25" customHeight="1">
      <c r="A44" s="28" t="s">
        <v>34</v>
      </c>
      <c r="B44" s="40">
        <f>SUM(B45)</f>
        <v>0</v>
      </c>
      <c r="C44" s="34"/>
      <c r="D44" s="34"/>
      <c r="E44" s="34"/>
    </row>
    <row r="45" spans="1:5" ht="14.25" customHeight="1">
      <c r="A45" s="42" t="s">
        <v>35</v>
      </c>
      <c r="B45" s="37">
        <v>0</v>
      </c>
      <c r="C45" s="37"/>
      <c r="D45" s="37"/>
      <c r="E45" s="37"/>
    </row>
    <row r="46" spans="1:5" ht="14.25" customHeight="1">
      <c r="B46" s="38">
        <f>B37+B44</f>
        <v>2958185.6100000003</v>
      </c>
      <c r="C46" s="25">
        <f>SUM(C36:C45)</f>
        <v>0</v>
      </c>
      <c r="D46" s="25">
        <f>SUM(D36:D45)</f>
        <v>0</v>
      </c>
      <c r="E46" s="25">
        <f>SUM(E36:E45)</f>
        <v>0</v>
      </c>
    </row>
    <row r="47" spans="1:5" ht="14.25" customHeight="1"/>
    <row r="48" spans="1:5" ht="14.25" customHeight="1">
      <c r="A48" s="22" t="s">
        <v>36</v>
      </c>
    </row>
    <row r="49" spans="1:6" ht="14.25" customHeight="1">
      <c r="A49" s="43"/>
    </row>
    <row r="50" spans="1:6" ht="24" customHeight="1">
      <c r="A50" s="24" t="s">
        <v>37</v>
      </c>
      <c r="B50" s="25" t="s">
        <v>9</v>
      </c>
      <c r="C50" s="25" t="s">
        <v>38</v>
      </c>
    </row>
    <row r="51" spans="1:6" ht="14.25" customHeight="1">
      <c r="A51" s="26" t="s">
        <v>39</v>
      </c>
      <c r="B51" s="27"/>
      <c r="C51" s="27">
        <v>0</v>
      </c>
    </row>
    <row r="52" spans="1:6" ht="14.25" customHeight="1">
      <c r="A52" s="35" t="s">
        <v>40</v>
      </c>
      <c r="B52" s="34">
        <v>154.11000000000001</v>
      </c>
      <c r="C52" s="29">
        <v>0</v>
      </c>
    </row>
    <row r="53" spans="1:6" ht="14.25" customHeight="1">
      <c r="A53" s="31" t="s">
        <v>41</v>
      </c>
      <c r="B53" s="29"/>
      <c r="C53" s="29"/>
    </row>
    <row r="54" spans="1:6" ht="14.25" customHeight="1">
      <c r="A54" s="44"/>
      <c r="B54" s="38">
        <f>SUM(B50:B53)</f>
        <v>154.11000000000001</v>
      </c>
      <c r="C54" s="25"/>
    </row>
    <row r="55" spans="1:6" ht="14.25" customHeight="1">
      <c r="A55" s="44"/>
      <c r="B55" s="45"/>
      <c r="C55" s="45"/>
    </row>
    <row r="56" spans="1:6" ht="14.25" customHeight="1">
      <c r="A56" s="22" t="s">
        <v>42</v>
      </c>
    </row>
    <row r="57" spans="1:6" ht="14.25" customHeight="1">
      <c r="A57" s="43"/>
    </row>
    <row r="58" spans="1:6" ht="27.75" customHeight="1">
      <c r="A58" s="24" t="s">
        <v>43</v>
      </c>
      <c r="B58" s="25" t="s">
        <v>9</v>
      </c>
      <c r="C58" s="25" t="s">
        <v>10</v>
      </c>
      <c r="D58" s="25" t="s">
        <v>44</v>
      </c>
      <c r="E58" s="46" t="s">
        <v>45</v>
      </c>
      <c r="F58" s="25" t="s">
        <v>46</v>
      </c>
    </row>
    <row r="59" spans="1:6" ht="14.25" customHeight="1">
      <c r="A59" s="47" t="s">
        <v>47</v>
      </c>
      <c r="B59" s="27"/>
      <c r="C59" s="48" t="s">
        <v>48</v>
      </c>
      <c r="D59" s="48"/>
      <c r="E59" s="48"/>
      <c r="F59" s="27">
        <v>0</v>
      </c>
    </row>
    <row r="60" spans="1:6" ht="14.25" customHeight="1">
      <c r="A60" s="49"/>
      <c r="B60" s="32"/>
      <c r="C60" s="32">
        <v>0</v>
      </c>
      <c r="D60" s="32">
        <v>0</v>
      </c>
      <c r="E60" s="32">
        <v>0</v>
      </c>
      <c r="F60" s="32">
        <v>0</v>
      </c>
    </row>
    <row r="61" spans="1:6" ht="15" customHeight="1">
      <c r="A61" s="44"/>
      <c r="B61" s="25">
        <f>SUM(B58:B60)</f>
        <v>0</v>
      </c>
      <c r="C61" s="50">
        <v>0</v>
      </c>
      <c r="D61" s="50">
        <v>0</v>
      </c>
      <c r="E61" s="50">
        <v>0</v>
      </c>
      <c r="F61" s="50">
        <v>0</v>
      </c>
    </row>
    <row r="62" spans="1:6">
      <c r="A62" s="44"/>
      <c r="B62" s="51"/>
      <c r="C62" s="51"/>
      <c r="D62" s="51"/>
      <c r="E62" s="51"/>
      <c r="F62" s="51"/>
    </row>
    <row r="63" spans="1:6">
      <c r="A63" s="44"/>
      <c r="B63" s="51"/>
      <c r="C63" s="51"/>
      <c r="D63" s="51"/>
      <c r="E63" s="51"/>
      <c r="F63" s="51"/>
    </row>
    <row r="64" spans="1:6" ht="26.25" customHeight="1">
      <c r="A64" s="24" t="s">
        <v>49</v>
      </c>
      <c r="B64" s="25" t="s">
        <v>9</v>
      </c>
      <c r="C64" s="25" t="s">
        <v>10</v>
      </c>
      <c r="D64" s="25" t="s">
        <v>50</v>
      </c>
      <c r="E64" s="51"/>
      <c r="F64" s="51"/>
    </row>
    <row r="65" spans="1:6">
      <c r="A65" s="28" t="s">
        <v>51</v>
      </c>
      <c r="B65" s="29"/>
      <c r="C65" s="52" t="s">
        <v>48</v>
      </c>
      <c r="D65" s="29">
        <v>0</v>
      </c>
      <c r="E65" s="51"/>
      <c r="F65" s="51"/>
    </row>
    <row r="66" spans="1:6">
      <c r="A66" s="28"/>
      <c r="B66" s="29"/>
      <c r="C66" s="29">
        <v>0</v>
      </c>
      <c r="D66" s="29">
        <v>0</v>
      </c>
      <c r="E66" s="51"/>
      <c r="F66" s="51"/>
    </row>
    <row r="67" spans="1:6" ht="16.5" customHeight="1">
      <c r="A67" s="53"/>
      <c r="B67" s="25">
        <f>SUM(B65:B66)</f>
        <v>0</v>
      </c>
      <c r="C67" s="54"/>
      <c r="D67" s="55"/>
      <c r="E67" s="51"/>
      <c r="F67" s="51"/>
    </row>
    <row r="68" spans="1:6">
      <c r="A68" s="44"/>
      <c r="B68" s="51"/>
      <c r="C68" s="51"/>
      <c r="D68" s="51"/>
      <c r="E68" s="51"/>
      <c r="F68" s="51"/>
    </row>
    <row r="69" spans="1:6">
      <c r="A69" s="43"/>
    </row>
    <row r="70" spans="1:6">
      <c r="A70" s="22" t="s">
        <v>52</v>
      </c>
    </row>
    <row r="71" spans="1:6">
      <c r="A71" s="43"/>
    </row>
    <row r="72" spans="1:6" ht="24" customHeight="1">
      <c r="A72" s="24" t="s">
        <v>53</v>
      </c>
      <c r="B72" s="25" t="s">
        <v>54</v>
      </c>
      <c r="C72" s="25" t="s">
        <v>55</v>
      </c>
      <c r="D72" s="25" t="s">
        <v>56</v>
      </c>
      <c r="E72" s="25" t="s">
        <v>57</v>
      </c>
    </row>
    <row r="73" spans="1:6">
      <c r="A73" s="26" t="s">
        <v>58</v>
      </c>
      <c r="B73" s="40">
        <f>SUM(B74:B78)</f>
        <v>96802481.899999991</v>
      </c>
      <c r="C73" s="40">
        <f t="shared" ref="C73:D73" si="2">SUM(C74:C78)</f>
        <v>96802481.899999991</v>
      </c>
      <c r="D73" s="40">
        <f t="shared" si="2"/>
        <v>0</v>
      </c>
      <c r="E73" s="56">
        <v>0</v>
      </c>
    </row>
    <row r="74" spans="1:6">
      <c r="A74" s="35" t="s">
        <v>59</v>
      </c>
      <c r="B74" s="34">
        <v>14916639.51</v>
      </c>
      <c r="C74" s="34">
        <v>14916639.51</v>
      </c>
      <c r="D74" s="34">
        <v>0</v>
      </c>
      <c r="E74" s="34"/>
    </row>
    <row r="75" spans="1:6">
      <c r="A75" s="35" t="s">
        <v>60</v>
      </c>
      <c r="B75" s="34">
        <v>127609.65</v>
      </c>
      <c r="C75" s="34">
        <v>127609.65</v>
      </c>
      <c r="D75" s="34">
        <v>0</v>
      </c>
      <c r="E75" s="34"/>
    </row>
    <row r="76" spans="1:6">
      <c r="A76" s="35" t="s">
        <v>61</v>
      </c>
      <c r="B76" s="34">
        <v>59789621.409999996</v>
      </c>
      <c r="C76" s="34">
        <v>59789621.409999996</v>
      </c>
      <c r="D76" s="34">
        <v>0</v>
      </c>
      <c r="E76" s="34"/>
    </row>
    <row r="77" spans="1:6">
      <c r="A77" s="35" t="s">
        <v>62</v>
      </c>
      <c r="B77" s="34">
        <v>18616714.199999999</v>
      </c>
      <c r="C77" s="34">
        <v>18616714.199999999</v>
      </c>
      <c r="D77" s="34">
        <v>0</v>
      </c>
      <c r="E77" s="34"/>
    </row>
    <row r="78" spans="1:6">
      <c r="A78" s="35" t="s">
        <v>63</v>
      </c>
      <c r="B78" s="34">
        <v>3351897.13</v>
      </c>
      <c r="C78" s="34">
        <v>3351897.13</v>
      </c>
      <c r="D78" s="34">
        <v>0</v>
      </c>
      <c r="E78" s="34"/>
    </row>
    <row r="79" spans="1:6">
      <c r="A79" s="28" t="s">
        <v>64</v>
      </c>
      <c r="B79" s="40">
        <f>SUM(B80:B107)</f>
        <v>84520080.120000005</v>
      </c>
      <c r="C79" s="40">
        <f t="shared" ref="C79:D79" si="3">SUM(C80:C107)</f>
        <v>82598226.960000008</v>
      </c>
      <c r="D79" s="40">
        <f t="shared" si="3"/>
        <v>-1921853.1599999997</v>
      </c>
      <c r="E79" s="34">
        <v>0</v>
      </c>
    </row>
    <row r="80" spans="1:6">
      <c r="A80" s="35" t="s">
        <v>65</v>
      </c>
      <c r="B80" s="34">
        <v>1282904.0900000001</v>
      </c>
      <c r="C80" s="34">
        <v>1351991.76</v>
      </c>
      <c r="D80" s="34">
        <v>69087.67</v>
      </c>
      <c r="E80" s="34">
        <v>0</v>
      </c>
    </row>
    <row r="81" spans="1:5">
      <c r="A81" s="35" t="s">
        <v>66</v>
      </c>
      <c r="B81" s="34">
        <v>6467048.7999999998</v>
      </c>
      <c r="C81" s="34">
        <v>6262140.8700000001</v>
      </c>
      <c r="D81" s="34">
        <v>-204907.93</v>
      </c>
      <c r="E81" s="34"/>
    </row>
    <row r="82" spans="1:5">
      <c r="A82" s="35" t="s">
        <v>67</v>
      </c>
      <c r="B82" s="34">
        <v>5616412.3200000003</v>
      </c>
      <c r="C82" s="34">
        <v>7625268.9000000004</v>
      </c>
      <c r="D82" s="34">
        <v>2008856.58</v>
      </c>
      <c r="E82" s="34"/>
    </row>
    <row r="83" spans="1:5">
      <c r="A83" s="35" t="s">
        <v>68</v>
      </c>
      <c r="B83" s="34">
        <v>17793677.77</v>
      </c>
      <c r="C83" s="34">
        <v>15689176.02</v>
      </c>
      <c r="D83" s="34">
        <v>-2104501.75</v>
      </c>
      <c r="E83" s="34"/>
    </row>
    <row r="84" spans="1:5">
      <c r="A84" s="35" t="s">
        <v>69</v>
      </c>
      <c r="B84" s="34">
        <v>1213812.6100000001</v>
      </c>
      <c r="C84" s="34">
        <v>1316011.3600000001</v>
      </c>
      <c r="D84" s="34">
        <v>102198.75</v>
      </c>
      <c r="E84" s="34"/>
    </row>
    <row r="85" spans="1:5">
      <c r="A85" s="35" t="s">
        <v>70</v>
      </c>
      <c r="B85" s="34">
        <v>2954367.98</v>
      </c>
      <c r="C85" s="34">
        <v>2597107.12</v>
      </c>
      <c r="D85" s="34">
        <v>-357260.86</v>
      </c>
      <c r="E85" s="34"/>
    </row>
    <row r="86" spans="1:5">
      <c r="A86" s="35" t="s">
        <v>71</v>
      </c>
      <c r="B86" s="34">
        <v>451767.34</v>
      </c>
      <c r="C86" s="34">
        <v>1053310.1499999999</v>
      </c>
      <c r="D86" s="34">
        <v>601542.81000000006</v>
      </c>
      <c r="E86" s="34"/>
    </row>
    <row r="87" spans="1:5">
      <c r="A87" s="35" t="s">
        <v>72</v>
      </c>
      <c r="B87" s="34">
        <v>155947.15</v>
      </c>
      <c r="C87" s="34">
        <v>180437.55</v>
      </c>
      <c r="D87" s="34">
        <v>24490.400000000001</v>
      </c>
      <c r="E87" s="34"/>
    </row>
    <row r="88" spans="1:5">
      <c r="A88" s="35" t="s">
        <v>73</v>
      </c>
      <c r="B88" s="34">
        <v>51156</v>
      </c>
      <c r="C88" s="34">
        <v>51156</v>
      </c>
      <c r="D88" s="34">
        <v>0</v>
      </c>
      <c r="E88" s="34"/>
    </row>
    <row r="89" spans="1:5">
      <c r="A89" s="35" t="s">
        <v>74</v>
      </c>
      <c r="B89" s="34">
        <v>16293.36</v>
      </c>
      <c r="C89" s="34">
        <v>16293.36</v>
      </c>
      <c r="D89" s="34">
        <v>0</v>
      </c>
      <c r="E89" s="34"/>
    </row>
    <row r="90" spans="1:5">
      <c r="A90" s="35" t="s">
        <v>75</v>
      </c>
      <c r="B90" s="34">
        <v>29088.06</v>
      </c>
      <c r="C90" s="34">
        <v>489780.06</v>
      </c>
      <c r="D90" s="34">
        <v>460692</v>
      </c>
      <c r="E90" s="34"/>
    </row>
    <row r="91" spans="1:5">
      <c r="A91" s="35" t="s">
        <v>76</v>
      </c>
      <c r="B91" s="34">
        <v>891956.54</v>
      </c>
      <c r="C91" s="34">
        <v>891956.54</v>
      </c>
      <c r="D91" s="34">
        <v>0</v>
      </c>
      <c r="E91" s="34"/>
    </row>
    <row r="92" spans="1:5">
      <c r="A92" s="35" t="s">
        <v>77</v>
      </c>
      <c r="B92" s="34">
        <v>4460</v>
      </c>
      <c r="C92" s="34">
        <v>4460</v>
      </c>
      <c r="D92" s="34">
        <v>0</v>
      </c>
      <c r="E92" s="34"/>
    </row>
    <row r="93" spans="1:5">
      <c r="A93" s="35" t="s">
        <v>78</v>
      </c>
      <c r="B93" s="34">
        <v>495650</v>
      </c>
      <c r="C93" s="34">
        <v>821406.18</v>
      </c>
      <c r="D93" s="34">
        <v>325756.18</v>
      </c>
      <c r="E93" s="34"/>
    </row>
    <row r="94" spans="1:5">
      <c r="A94" s="35" t="s">
        <v>79</v>
      </c>
      <c r="B94" s="34">
        <v>8444268.5299999993</v>
      </c>
      <c r="C94" s="34">
        <v>7810393.5300000003</v>
      </c>
      <c r="D94" s="34">
        <v>-633875</v>
      </c>
      <c r="E94" s="34"/>
    </row>
    <row r="95" spans="1:5">
      <c r="A95" s="35" t="s">
        <v>80</v>
      </c>
      <c r="B95" s="34">
        <v>6477825.2599999998</v>
      </c>
      <c r="C95" s="34">
        <v>6663771.0099999998</v>
      </c>
      <c r="D95" s="34">
        <v>185945.75</v>
      </c>
      <c r="E95" s="34"/>
    </row>
    <row r="96" spans="1:5">
      <c r="A96" s="35" t="s">
        <v>81</v>
      </c>
      <c r="B96" s="34">
        <v>15488842.449999999</v>
      </c>
      <c r="C96" s="34">
        <v>15119707.4</v>
      </c>
      <c r="D96" s="34">
        <v>-369135.05</v>
      </c>
      <c r="E96" s="34"/>
    </row>
    <row r="97" spans="1:5">
      <c r="A97" s="35" t="s">
        <v>82</v>
      </c>
      <c r="B97" s="34">
        <v>74472</v>
      </c>
      <c r="C97" s="34">
        <v>74472</v>
      </c>
      <c r="D97" s="34">
        <v>0</v>
      </c>
      <c r="E97" s="34"/>
    </row>
    <row r="98" spans="1:5">
      <c r="A98" s="35" t="s">
        <v>83</v>
      </c>
      <c r="B98" s="34">
        <v>263821.27</v>
      </c>
      <c r="C98" s="34">
        <v>263821.27</v>
      </c>
      <c r="D98" s="34">
        <v>0</v>
      </c>
      <c r="E98" s="34"/>
    </row>
    <row r="99" spans="1:5">
      <c r="A99" s="35" t="s">
        <v>84</v>
      </c>
      <c r="B99" s="34">
        <v>2822391.11</v>
      </c>
      <c r="C99" s="34">
        <v>2641152.4700000002</v>
      </c>
      <c r="D99" s="34">
        <v>-181238.64</v>
      </c>
      <c r="E99" s="34"/>
    </row>
    <row r="100" spans="1:5">
      <c r="A100" s="35" t="s">
        <v>85</v>
      </c>
      <c r="B100" s="34">
        <v>2616457.5299999998</v>
      </c>
      <c r="C100" s="34">
        <v>3743454.88</v>
      </c>
      <c r="D100" s="34">
        <v>1126997.3500000001</v>
      </c>
      <c r="E100" s="34"/>
    </row>
    <row r="101" spans="1:5">
      <c r="A101" s="35" t="s">
        <v>86</v>
      </c>
      <c r="B101" s="34">
        <v>5370475.6399999997</v>
      </c>
      <c r="C101" s="34">
        <v>5338695.62</v>
      </c>
      <c r="D101" s="34">
        <v>-31780.02</v>
      </c>
      <c r="E101" s="34"/>
    </row>
    <row r="102" spans="1:5">
      <c r="A102" s="35" t="s">
        <v>87</v>
      </c>
      <c r="B102" s="34">
        <v>1421534.44</v>
      </c>
      <c r="C102" s="34">
        <v>1754575.34</v>
      </c>
      <c r="D102" s="34">
        <v>333040.90000000002</v>
      </c>
      <c r="E102" s="34"/>
    </row>
    <row r="103" spans="1:5">
      <c r="A103" s="35" t="s">
        <v>88</v>
      </c>
      <c r="B103" s="34">
        <v>9616.36</v>
      </c>
      <c r="C103" s="34">
        <v>3302.18</v>
      </c>
      <c r="D103" s="34">
        <v>-6314.18</v>
      </c>
      <c r="E103" s="34"/>
    </row>
    <row r="104" spans="1:5">
      <c r="A104" s="35" t="s">
        <v>89</v>
      </c>
      <c r="B104" s="34">
        <v>154180</v>
      </c>
      <c r="C104" s="34">
        <v>209180</v>
      </c>
      <c r="D104" s="34">
        <v>55000</v>
      </c>
      <c r="E104" s="34"/>
    </row>
    <row r="105" spans="1:5">
      <c r="A105" s="35" t="s">
        <v>90</v>
      </c>
      <c r="B105" s="34">
        <v>40215.5</v>
      </c>
      <c r="C105" s="34">
        <v>40215.5</v>
      </c>
      <c r="D105" s="34">
        <v>0</v>
      </c>
      <c r="E105" s="34"/>
    </row>
    <row r="106" spans="1:5">
      <c r="A106" s="35" t="s">
        <v>91</v>
      </c>
      <c r="B106" s="34">
        <v>0</v>
      </c>
      <c r="C106" s="34">
        <v>570430.89</v>
      </c>
      <c r="D106" s="34">
        <v>570430.89</v>
      </c>
      <c r="E106" s="34"/>
    </row>
    <row r="107" spans="1:5">
      <c r="A107" s="35" t="s">
        <v>92</v>
      </c>
      <c r="B107" s="34">
        <v>3911438.01</v>
      </c>
      <c r="C107" s="34">
        <v>14559</v>
      </c>
      <c r="D107" s="34">
        <v>-3896879.01</v>
      </c>
      <c r="E107" s="34"/>
    </row>
    <row r="108" spans="1:5">
      <c r="A108" s="28" t="s">
        <v>93</v>
      </c>
      <c r="B108" s="40">
        <f>SUM(B109:B124)</f>
        <v>-45449843.140000001</v>
      </c>
      <c r="C108" s="40">
        <f t="shared" ref="C108:D108" si="4">SUM(C109:C124)</f>
        <v>-48809866.99000001</v>
      </c>
      <c r="D108" s="40">
        <f t="shared" si="4"/>
        <v>-3360023.85</v>
      </c>
      <c r="E108" s="34"/>
    </row>
    <row r="109" spans="1:5">
      <c r="A109" s="42" t="s">
        <v>94</v>
      </c>
      <c r="B109" s="37">
        <v>-14356.08</v>
      </c>
      <c r="C109" s="37">
        <v>-20736.560000000001</v>
      </c>
      <c r="D109" s="37">
        <v>-6380.48</v>
      </c>
      <c r="E109" s="37"/>
    </row>
    <row r="110" spans="1:5">
      <c r="A110" s="57" t="s">
        <v>95</v>
      </c>
      <c r="B110" s="56">
        <v>-2134440.12</v>
      </c>
      <c r="C110" s="56">
        <v>-2582805.41</v>
      </c>
      <c r="D110" s="56">
        <v>-448365.29</v>
      </c>
      <c r="E110" s="56">
        <v>0</v>
      </c>
    </row>
    <row r="111" spans="1:5">
      <c r="A111" s="35" t="s">
        <v>96</v>
      </c>
      <c r="B111" s="34">
        <v>-14935802.25</v>
      </c>
      <c r="C111" s="34">
        <v>-15800433.880000001</v>
      </c>
      <c r="D111" s="34">
        <v>-864631.63</v>
      </c>
      <c r="E111" s="34">
        <v>0</v>
      </c>
    </row>
    <row r="112" spans="1:5">
      <c r="A112" s="35" t="s">
        <v>97</v>
      </c>
      <c r="B112" s="34">
        <v>-1640940.82</v>
      </c>
      <c r="C112" s="34">
        <v>-1835989.15</v>
      </c>
      <c r="D112" s="34">
        <v>-195048.33</v>
      </c>
      <c r="E112" s="34"/>
    </row>
    <row r="113" spans="1:6">
      <c r="A113" s="35" t="s">
        <v>98</v>
      </c>
      <c r="B113" s="34">
        <v>-93472.07</v>
      </c>
      <c r="C113" s="34">
        <v>-163371.35</v>
      </c>
      <c r="D113" s="34">
        <v>-69899.28</v>
      </c>
      <c r="E113" s="34"/>
    </row>
    <row r="114" spans="1:6">
      <c r="A114" s="35" t="s">
        <v>99</v>
      </c>
      <c r="B114" s="34">
        <v>-34606.35</v>
      </c>
      <c r="C114" s="34">
        <v>-50851.98</v>
      </c>
      <c r="D114" s="34">
        <v>-16245.63</v>
      </c>
      <c r="E114" s="34"/>
    </row>
    <row r="115" spans="1:6">
      <c r="A115" s="35" t="s">
        <v>100</v>
      </c>
      <c r="B115" s="34">
        <v>-13319.58</v>
      </c>
      <c r="C115" s="34">
        <v>-20064.54</v>
      </c>
      <c r="D115" s="34">
        <v>-6744.96</v>
      </c>
      <c r="E115" s="34"/>
    </row>
    <row r="116" spans="1:6">
      <c r="A116" s="35" t="s">
        <v>101</v>
      </c>
      <c r="B116" s="34">
        <v>-12617.06</v>
      </c>
      <c r="C116" s="34">
        <v>-47566.29</v>
      </c>
      <c r="D116" s="34">
        <v>-34949.230000000003</v>
      </c>
      <c r="E116" s="34"/>
    </row>
    <row r="117" spans="1:6">
      <c r="A117" s="35" t="s">
        <v>102</v>
      </c>
      <c r="B117" s="34">
        <v>-3141.2</v>
      </c>
      <c r="C117" s="34">
        <v>-4072.1</v>
      </c>
      <c r="D117" s="34">
        <v>-930.9</v>
      </c>
      <c r="E117" s="34"/>
    </row>
    <row r="118" spans="1:6">
      <c r="A118" s="35" t="s">
        <v>103</v>
      </c>
      <c r="B118" s="34">
        <v>-6078931.3300000001</v>
      </c>
      <c r="C118" s="34">
        <v>-6111467.9100000001</v>
      </c>
      <c r="D118" s="34">
        <v>-32536.58</v>
      </c>
      <c r="E118" s="34"/>
    </row>
    <row r="119" spans="1:6">
      <c r="A119" s="35" t="s">
        <v>104</v>
      </c>
      <c r="B119" s="34">
        <v>-14951115.550000001</v>
      </c>
      <c r="C119" s="34">
        <v>-15606605.470000001</v>
      </c>
      <c r="D119" s="34">
        <v>-655489.92000000004</v>
      </c>
      <c r="E119" s="34"/>
    </row>
    <row r="120" spans="1:6">
      <c r="A120" s="35" t="s">
        <v>105</v>
      </c>
      <c r="B120" s="34">
        <v>-9309</v>
      </c>
      <c r="C120" s="34">
        <v>-16756.2</v>
      </c>
      <c r="D120" s="34">
        <v>-7447.2</v>
      </c>
      <c r="E120" s="34"/>
      <c r="F120" s="58"/>
    </row>
    <row r="121" spans="1:6">
      <c r="A121" s="35" t="s">
        <v>106</v>
      </c>
      <c r="B121" s="34">
        <v>-2343580.75</v>
      </c>
      <c r="C121" s="34">
        <v>-2573844.88</v>
      </c>
      <c r="D121" s="34">
        <v>-230264.13</v>
      </c>
      <c r="E121" s="34"/>
    </row>
    <row r="122" spans="1:6">
      <c r="A122" s="35" t="s">
        <v>107</v>
      </c>
      <c r="B122" s="34">
        <v>-2994660.7</v>
      </c>
      <c r="C122" s="34">
        <v>-3605269.43</v>
      </c>
      <c r="D122" s="34">
        <v>-610608.73</v>
      </c>
      <c r="E122" s="34"/>
    </row>
    <row r="123" spans="1:6">
      <c r="A123" s="35" t="s">
        <v>108</v>
      </c>
      <c r="B123" s="34">
        <v>-140841.04</v>
      </c>
      <c r="C123" s="34">
        <v>-299591.45</v>
      </c>
      <c r="D123" s="34">
        <v>-158750.41</v>
      </c>
      <c r="E123" s="34"/>
    </row>
    <row r="124" spans="1:6">
      <c r="A124" s="35" t="s">
        <v>109</v>
      </c>
      <c r="B124" s="34">
        <v>-48709.24</v>
      </c>
      <c r="C124" s="34">
        <v>-70440.39</v>
      </c>
      <c r="D124" s="34">
        <v>-21731.15</v>
      </c>
      <c r="E124" s="34"/>
    </row>
    <row r="125" spans="1:6">
      <c r="A125" s="31"/>
      <c r="B125" s="37"/>
      <c r="C125" s="37"/>
      <c r="D125" s="37"/>
      <c r="E125" s="37">
        <v>0</v>
      </c>
    </row>
    <row r="126" spans="1:6" ht="18" customHeight="1">
      <c r="B126" s="38">
        <f>B73+B79+B108</f>
        <v>135872718.88</v>
      </c>
      <c r="C126" s="38">
        <f t="shared" ref="C126:D126" si="5">C73+C79+C108</f>
        <v>130590841.87</v>
      </c>
      <c r="D126" s="38">
        <f t="shared" si="5"/>
        <v>-5281877.01</v>
      </c>
      <c r="E126" s="59"/>
    </row>
    <row r="128" spans="1:6" ht="21.75" customHeight="1">
      <c r="A128" s="24" t="s">
        <v>110</v>
      </c>
      <c r="B128" s="25" t="s">
        <v>54</v>
      </c>
      <c r="C128" s="25" t="s">
        <v>55</v>
      </c>
      <c r="D128" s="25" t="s">
        <v>56</v>
      </c>
      <c r="E128" s="25" t="s">
        <v>57</v>
      </c>
    </row>
    <row r="129" spans="1:5">
      <c r="A129" s="26" t="s">
        <v>111</v>
      </c>
      <c r="B129" s="27"/>
      <c r="C129" s="27"/>
      <c r="D129" s="27"/>
      <c r="E129" s="27"/>
    </row>
    <row r="130" spans="1:5">
      <c r="A130" s="28"/>
      <c r="B130" s="29"/>
      <c r="C130" s="29"/>
      <c r="D130" s="29"/>
      <c r="E130" s="29"/>
    </row>
    <row r="131" spans="1:5">
      <c r="A131" s="28" t="s">
        <v>112</v>
      </c>
      <c r="B131" s="29"/>
      <c r="C131" s="60" t="s">
        <v>14</v>
      </c>
      <c r="D131" s="61"/>
      <c r="E131" s="29"/>
    </row>
    <row r="132" spans="1:5">
      <c r="A132" s="28"/>
      <c r="B132" s="29"/>
      <c r="C132" s="29"/>
      <c r="D132" s="29"/>
      <c r="E132" s="29"/>
    </row>
    <row r="133" spans="1:5">
      <c r="A133" s="28" t="s">
        <v>93</v>
      </c>
      <c r="B133" s="29"/>
      <c r="C133" s="29"/>
      <c r="D133" s="29"/>
      <c r="E133" s="29"/>
    </row>
    <row r="134" spans="1:5">
      <c r="A134" s="31"/>
      <c r="B134" s="32"/>
      <c r="C134" s="32"/>
      <c r="D134" s="32"/>
      <c r="E134" s="32"/>
    </row>
    <row r="135" spans="1:5" ht="16.5" customHeight="1">
      <c r="B135" s="25">
        <f>SUM(B133:B134)</f>
        <v>0</v>
      </c>
      <c r="C135" s="25">
        <f t="shared" ref="C135:D135" si="6">SUM(C133:C134)</f>
        <v>0</v>
      </c>
      <c r="D135" s="25">
        <f t="shared" si="6"/>
        <v>0</v>
      </c>
      <c r="E135" s="59"/>
    </row>
    <row r="137" spans="1:5" ht="27" customHeight="1">
      <c r="A137" s="24" t="s">
        <v>113</v>
      </c>
      <c r="B137" s="25" t="s">
        <v>9</v>
      </c>
    </row>
    <row r="138" spans="1:5">
      <c r="A138" s="26" t="s">
        <v>114</v>
      </c>
      <c r="B138" s="62" t="s">
        <v>48</v>
      </c>
    </row>
    <row r="139" spans="1:5">
      <c r="A139" s="28"/>
      <c r="B139" s="29"/>
    </row>
    <row r="140" spans="1:5">
      <c r="A140" s="31"/>
      <c r="B140" s="32"/>
    </row>
    <row r="141" spans="1:5" ht="15" customHeight="1">
      <c r="B141" s="25">
        <f>SUM(B139:B140)</f>
        <v>0</v>
      </c>
    </row>
    <row r="144" spans="1:5" ht="22.5" customHeight="1">
      <c r="A144" s="63" t="s">
        <v>115</v>
      </c>
      <c r="B144" s="64" t="s">
        <v>9</v>
      </c>
      <c r="C144" s="65" t="s">
        <v>116</v>
      </c>
    </row>
    <row r="145" spans="1:5">
      <c r="A145" s="66"/>
      <c r="B145" s="67"/>
      <c r="C145" s="68"/>
    </row>
    <row r="146" spans="1:5">
      <c r="A146" s="69" t="s">
        <v>48</v>
      </c>
      <c r="B146" s="70"/>
      <c r="C146" s="71"/>
    </row>
    <row r="147" spans="1:5">
      <c r="A147" s="72"/>
      <c r="B147" s="73"/>
      <c r="C147" s="73"/>
    </row>
    <row r="148" spans="1:5" ht="14.25" customHeight="1">
      <c r="B148" s="25">
        <f>SUM(B147:B147)</f>
        <v>0</v>
      </c>
      <c r="C148" s="25"/>
    </row>
    <row r="150" spans="1:5">
      <c r="A150" s="18" t="s">
        <v>117</v>
      </c>
    </row>
    <row r="152" spans="1:5" ht="20.25" customHeight="1">
      <c r="A152" s="63" t="s">
        <v>118</v>
      </c>
      <c r="B152" s="25" t="s">
        <v>9</v>
      </c>
      <c r="C152" s="25" t="s">
        <v>24</v>
      </c>
      <c r="D152" s="25" t="s">
        <v>25</v>
      </c>
      <c r="E152" s="25" t="s">
        <v>26</v>
      </c>
    </row>
    <row r="153" spans="1:5">
      <c r="A153" s="26" t="s">
        <v>119</v>
      </c>
      <c r="B153" s="40">
        <f>SUM(B154:B172)</f>
        <v>-8558113.0800000001</v>
      </c>
      <c r="C153" s="56"/>
      <c r="D153" s="56"/>
      <c r="E153" s="56"/>
    </row>
    <row r="154" spans="1:5">
      <c r="A154" s="35" t="s">
        <v>120</v>
      </c>
      <c r="B154" s="34">
        <v>-189919.13</v>
      </c>
      <c r="C154" s="34"/>
      <c r="D154" s="34"/>
      <c r="E154" s="34"/>
    </row>
    <row r="155" spans="1:5">
      <c r="A155" s="35" t="s">
        <v>121</v>
      </c>
      <c r="B155" s="34">
        <v>-3132020.53</v>
      </c>
      <c r="C155" s="34"/>
      <c r="D155" s="34"/>
      <c r="E155" s="34"/>
    </row>
    <row r="156" spans="1:5">
      <c r="A156" s="35" t="s">
        <v>122</v>
      </c>
      <c r="B156" s="34">
        <v>-3714.29</v>
      </c>
      <c r="C156" s="34"/>
      <c r="D156" s="34"/>
      <c r="E156" s="34"/>
    </row>
    <row r="157" spans="1:5">
      <c r="A157" s="35" t="s">
        <v>123</v>
      </c>
      <c r="B157" s="34">
        <v>-1329893.18</v>
      </c>
      <c r="C157" s="34"/>
      <c r="D157" s="34"/>
      <c r="E157" s="34"/>
    </row>
    <row r="158" spans="1:5">
      <c r="A158" s="35" t="s">
        <v>124</v>
      </c>
      <c r="B158" s="34">
        <v>-64479.05</v>
      </c>
      <c r="C158" s="34"/>
      <c r="D158" s="34"/>
      <c r="E158" s="34"/>
    </row>
    <row r="159" spans="1:5">
      <c r="A159" s="35" t="s">
        <v>125</v>
      </c>
      <c r="B159" s="34">
        <v>-10817.77</v>
      </c>
      <c r="C159" s="34"/>
      <c r="D159" s="34"/>
      <c r="E159" s="34"/>
    </row>
    <row r="160" spans="1:5">
      <c r="A160" s="35" t="s">
        <v>126</v>
      </c>
      <c r="B160" s="34">
        <v>-1453.2</v>
      </c>
      <c r="C160" s="34"/>
      <c r="D160" s="34"/>
      <c r="E160" s="34"/>
    </row>
    <row r="161" spans="1:5">
      <c r="A161" s="35" t="s">
        <v>127</v>
      </c>
      <c r="B161" s="34">
        <v>-37275.14</v>
      </c>
      <c r="C161" s="34"/>
      <c r="D161" s="34"/>
      <c r="E161" s="34"/>
    </row>
    <row r="162" spans="1:5">
      <c r="A162" s="35" t="s">
        <v>128</v>
      </c>
      <c r="B162" s="34">
        <v>-177965.46</v>
      </c>
      <c r="C162" s="34"/>
      <c r="D162" s="34"/>
      <c r="E162" s="34"/>
    </row>
    <row r="163" spans="1:5">
      <c r="A163" s="35" t="s">
        <v>129</v>
      </c>
      <c r="B163" s="34">
        <v>-198439.24</v>
      </c>
      <c r="C163" s="34"/>
      <c r="D163" s="34"/>
      <c r="E163" s="34"/>
    </row>
    <row r="164" spans="1:5">
      <c r="A164" s="42" t="s">
        <v>130</v>
      </c>
      <c r="B164" s="37">
        <v>-65534.44</v>
      </c>
      <c r="C164" s="37"/>
      <c r="D164" s="37"/>
      <c r="E164" s="37"/>
    </row>
    <row r="165" spans="1:5">
      <c r="A165" s="57" t="s">
        <v>131</v>
      </c>
      <c r="B165" s="56">
        <v>-0.4</v>
      </c>
      <c r="C165" s="56"/>
      <c r="D165" s="56"/>
      <c r="E165" s="56"/>
    </row>
    <row r="166" spans="1:5">
      <c r="A166" s="35" t="s">
        <v>132</v>
      </c>
      <c r="B166" s="34">
        <v>-154.18</v>
      </c>
      <c r="C166" s="34"/>
      <c r="D166" s="34"/>
      <c r="E166" s="34"/>
    </row>
    <row r="167" spans="1:5">
      <c r="A167" s="35" t="s">
        <v>133</v>
      </c>
      <c r="B167" s="34">
        <v>-686223.4</v>
      </c>
      <c r="C167" s="34"/>
      <c r="D167" s="34"/>
      <c r="E167" s="34"/>
    </row>
    <row r="168" spans="1:5">
      <c r="A168" s="35" t="s">
        <v>134</v>
      </c>
      <c r="B168" s="34">
        <v>-1368855.67</v>
      </c>
      <c r="C168" s="34"/>
      <c r="D168" s="34"/>
      <c r="E168" s="34"/>
    </row>
    <row r="169" spans="1:5">
      <c r="A169" s="35" t="s">
        <v>135</v>
      </c>
      <c r="B169" s="34">
        <v>-257297.04</v>
      </c>
      <c r="C169" s="34"/>
      <c r="D169" s="34"/>
      <c r="E169" s="34"/>
    </row>
    <row r="170" spans="1:5">
      <c r="A170" s="35" t="s">
        <v>136</v>
      </c>
      <c r="B170" s="34">
        <v>-192450.55</v>
      </c>
      <c r="C170" s="34"/>
      <c r="D170" s="34"/>
      <c r="E170" s="34"/>
    </row>
    <row r="171" spans="1:5">
      <c r="A171" s="35" t="s">
        <v>137</v>
      </c>
      <c r="B171" s="34">
        <v>-23425.78</v>
      </c>
      <c r="C171" s="34"/>
      <c r="D171" s="34"/>
      <c r="E171" s="34"/>
    </row>
    <row r="172" spans="1:5">
      <c r="A172" s="35" t="s">
        <v>138</v>
      </c>
      <c r="B172" s="34">
        <v>-818194.63</v>
      </c>
      <c r="C172" s="34"/>
      <c r="D172" s="34"/>
      <c r="E172" s="34"/>
    </row>
    <row r="173" spans="1:5">
      <c r="A173" s="31" t="s">
        <v>139</v>
      </c>
      <c r="B173" s="34">
        <v>0</v>
      </c>
      <c r="C173" s="34"/>
      <c r="D173" s="34"/>
      <c r="E173" s="34"/>
    </row>
    <row r="174" spans="1:5" ht="16.5" customHeight="1">
      <c r="B174" s="38">
        <f>B153</f>
        <v>-8558113.0800000001</v>
      </c>
      <c r="C174" s="25">
        <f>SUM(C173:C173)</f>
        <v>0</v>
      </c>
      <c r="D174" s="25">
        <f>SUM(D173:D173)</f>
        <v>0</v>
      </c>
      <c r="E174" s="25">
        <f>SUM(E173:E173)</f>
        <v>0</v>
      </c>
    </row>
    <row r="176" spans="1:5" ht="20.25" customHeight="1">
      <c r="A176" s="63" t="s">
        <v>140</v>
      </c>
      <c r="B176" s="64" t="s">
        <v>9</v>
      </c>
      <c r="C176" s="25" t="s">
        <v>141</v>
      </c>
      <c r="D176" s="25" t="s">
        <v>116</v>
      </c>
    </row>
    <row r="177" spans="1:4">
      <c r="A177" s="74" t="s">
        <v>142</v>
      </c>
      <c r="B177" s="75"/>
      <c r="C177" s="76" t="s">
        <v>48</v>
      </c>
      <c r="D177" s="77"/>
    </row>
    <row r="178" spans="1:4">
      <c r="A178" s="78"/>
      <c r="B178" s="79"/>
      <c r="C178" s="80"/>
      <c r="D178" s="81"/>
    </row>
    <row r="179" spans="1:4">
      <c r="A179" s="82"/>
      <c r="B179" s="83"/>
      <c r="C179" s="84"/>
      <c r="D179" s="85"/>
    </row>
    <row r="180" spans="1:4" ht="16.5" customHeight="1">
      <c r="B180" s="25">
        <f>SUM(B178:B179)</f>
        <v>0</v>
      </c>
      <c r="C180" s="86"/>
      <c r="D180" s="87"/>
    </row>
    <row r="183" spans="1:4" ht="27.75" customHeight="1">
      <c r="A183" s="63" t="s">
        <v>143</v>
      </c>
      <c r="B183" s="64" t="s">
        <v>9</v>
      </c>
      <c r="C183" s="25" t="s">
        <v>141</v>
      </c>
      <c r="D183" s="25" t="s">
        <v>116</v>
      </c>
    </row>
    <row r="184" spans="1:4">
      <c r="A184" s="74" t="s">
        <v>144</v>
      </c>
      <c r="B184" s="75"/>
      <c r="C184" s="88"/>
      <c r="D184" s="77"/>
    </row>
    <row r="185" spans="1:4">
      <c r="A185" s="35" t="s">
        <v>145</v>
      </c>
      <c r="B185" s="89">
        <v>-22365</v>
      </c>
      <c r="C185" s="80"/>
      <c r="D185" s="81"/>
    </row>
    <row r="186" spans="1:4">
      <c r="A186" s="82"/>
      <c r="B186" s="83"/>
      <c r="C186" s="84"/>
      <c r="D186" s="85"/>
    </row>
    <row r="187" spans="1:4" ht="15" customHeight="1">
      <c r="B187" s="38">
        <f>SUM(B185:B186)</f>
        <v>-22365</v>
      </c>
      <c r="C187" s="86"/>
      <c r="D187" s="87"/>
    </row>
    <row r="190" spans="1:4" ht="24" customHeight="1">
      <c r="A190" s="63" t="s">
        <v>146</v>
      </c>
      <c r="B190" s="64" t="s">
        <v>9</v>
      </c>
      <c r="C190" s="25" t="s">
        <v>141</v>
      </c>
      <c r="D190" s="25" t="s">
        <v>116</v>
      </c>
    </row>
    <row r="191" spans="1:4">
      <c r="A191" s="74" t="s">
        <v>147</v>
      </c>
      <c r="B191" s="75"/>
      <c r="C191" s="76" t="s">
        <v>48</v>
      </c>
      <c r="D191" s="77"/>
    </row>
    <row r="192" spans="1:4">
      <c r="A192" s="78"/>
      <c r="B192" s="79"/>
      <c r="C192" s="80"/>
      <c r="D192" s="81"/>
    </row>
    <row r="193" spans="1:4">
      <c r="A193" s="82"/>
      <c r="B193" s="83"/>
      <c r="C193" s="84"/>
      <c r="D193" s="85"/>
    </row>
    <row r="194" spans="1:4" ht="16.5" customHeight="1">
      <c r="B194" s="25">
        <f>SUM(B192:B193)</f>
        <v>0</v>
      </c>
      <c r="C194" s="86"/>
      <c r="D194" s="87"/>
    </row>
    <row r="197" spans="1:4" ht="24" customHeight="1">
      <c r="A197" s="63" t="s">
        <v>148</v>
      </c>
      <c r="B197" s="64" t="s">
        <v>9</v>
      </c>
      <c r="C197" s="90" t="s">
        <v>141</v>
      </c>
      <c r="D197" s="90" t="s">
        <v>44</v>
      </c>
    </row>
    <row r="198" spans="1:4">
      <c r="A198" s="74" t="s">
        <v>149</v>
      </c>
      <c r="B198" s="27"/>
      <c r="C198" s="27">
        <v>0</v>
      </c>
      <c r="D198" s="27">
        <v>0</v>
      </c>
    </row>
    <row r="199" spans="1:4">
      <c r="A199" s="35" t="s">
        <v>150</v>
      </c>
      <c r="B199" s="89">
        <v>0</v>
      </c>
      <c r="C199" s="29">
        <v>0</v>
      </c>
      <c r="D199" s="29">
        <v>0</v>
      </c>
    </row>
    <row r="200" spans="1:4">
      <c r="A200" s="31"/>
      <c r="B200" s="91"/>
      <c r="C200" s="91">
        <v>0</v>
      </c>
      <c r="D200" s="91">
        <v>0</v>
      </c>
    </row>
    <row r="201" spans="1:4" ht="18.75" customHeight="1">
      <c r="B201" s="38">
        <f>SUM(B199:B200)</f>
        <v>0</v>
      </c>
      <c r="C201" s="86"/>
      <c r="D201" s="87"/>
    </row>
    <row r="203" spans="1:4">
      <c r="A203" s="18" t="s">
        <v>151</v>
      </c>
    </row>
    <row r="204" spans="1:4">
      <c r="A204" s="18"/>
    </row>
    <row r="205" spans="1:4">
      <c r="A205" s="18" t="s">
        <v>152</v>
      </c>
    </row>
    <row r="207" spans="1:4" ht="24" customHeight="1">
      <c r="A207" s="92" t="s">
        <v>153</v>
      </c>
      <c r="B207" s="93" t="s">
        <v>9</v>
      </c>
      <c r="C207" s="25" t="s">
        <v>154</v>
      </c>
      <c r="D207" s="25" t="s">
        <v>44</v>
      </c>
    </row>
    <row r="208" spans="1:4">
      <c r="A208" s="26" t="s">
        <v>155</v>
      </c>
      <c r="B208" s="94">
        <f>SUM(B209:B222)</f>
        <v>-6194762.8300000001</v>
      </c>
      <c r="C208" s="56"/>
      <c r="D208" s="56"/>
    </row>
    <row r="209" spans="1:4">
      <c r="A209" s="35" t="s">
        <v>156</v>
      </c>
      <c r="B209" s="89">
        <v>-45074.75</v>
      </c>
      <c r="C209" s="34"/>
      <c r="D209" s="34"/>
    </row>
    <row r="210" spans="1:4">
      <c r="A210" s="35" t="s">
        <v>157</v>
      </c>
      <c r="B210" s="89">
        <v>-113038.47</v>
      </c>
      <c r="C210" s="34"/>
      <c r="D210" s="34"/>
    </row>
    <row r="211" spans="1:4">
      <c r="A211" s="35" t="s">
        <v>158</v>
      </c>
      <c r="B211" s="89">
        <v>-229450</v>
      </c>
      <c r="C211" s="34"/>
      <c r="D211" s="34"/>
    </row>
    <row r="212" spans="1:4">
      <c r="A212" s="35" t="s">
        <v>159</v>
      </c>
      <c r="B212" s="89">
        <v>-1131063</v>
      </c>
      <c r="C212" s="34"/>
      <c r="D212" s="34"/>
    </row>
    <row r="213" spans="1:4">
      <c r="A213" s="35" t="s">
        <v>160</v>
      </c>
      <c r="B213" s="89">
        <v>-10501</v>
      </c>
      <c r="C213" s="34"/>
      <c r="D213" s="34"/>
    </row>
    <row r="214" spans="1:4">
      <c r="A214" s="35" t="s">
        <v>161</v>
      </c>
      <c r="B214" s="89">
        <v>-186623</v>
      </c>
      <c r="C214" s="34"/>
      <c r="D214" s="34"/>
    </row>
    <row r="215" spans="1:4">
      <c r="A215" s="35" t="s">
        <v>162</v>
      </c>
      <c r="B215" s="89">
        <v>-425256.63</v>
      </c>
      <c r="C215" s="34"/>
      <c r="D215" s="34"/>
    </row>
    <row r="216" spans="1:4">
      <c r="A216" s="35" t="s">
        <v>163</v>
      </c>
      <c r="B216" s="89">
        <v>-1804865.48</v>
      </c>
      <c r="C216" s="34"/>
      <c r="D216" s="34"/>
    </row>
    <row r="217" spans="1:4">
      <c r="A217" s="42" t="s">
        <v>164</v>
      </c>
      <c r="B217" s="95">
        <v>-259200</v>
      </c>
      <c r="C217" s="37"/>
      <c r="D217" s="37"/>
    </row>
    <row r="218" spans="1:4">
      <c r="A218" s="57" t="s">
        <v>165</v>
      </c>
      <c r="B218" s="96">
        <v>-295190</v>
      </c>
      <c r="C218" s="56"/>
      <c r="D218" s="56"/>
    </row>
    <row r="219" spans="1:4">
      <c r="A219" s="35" t="s">
        <v>166</v>
      </c>
      <c r="B219" s="89">
        <v>-23569</v>
      </c>
      <c r="C219" s="34"/>
      <c r="D219" s="34"/>
    </row>
    <row r="220" spans="1:4">
      <c r="A220" s="35" t="s">
        <v>167</v>
      </c>
      <c r="B220" s="89">
        <v>-321121</v>
      </c>
      <c r="C220" s="34"/>
      <c r="D220" s="34"/>
    </row>
    <row r="221" spans="1:4">
      <c r="A221" s="35" t="s">
        <v>168</v>
      </c>
      <c r="B221" s="89">
        <v>-318620.71999999997</v>
      </c>
      <c r="C221" s="34"/>
      <c r="D221" s="34"/>
    </row>
    <row r="222" spans="1:4">
      <c r="A222" s="35" t="s">
        <v>169</v>
      </c>
      <c r="B222" s="89">
        <v>-1031189.78</v>
      </c>
      <c r="C222" s="34"/>
      <c r="D222" s="34"/>
    </row>
    <row r="223" spans="1:4">
      <c r="A223" s="28" t="s">
        <v>170</v>
      </c>
      <c r="B223" s="97">
        <f>SUM(B224:B230)</f>
        <v>-85326813.109999999</v>
      </c>
      <c r="C223" s="34"/>
      <c r="D223" s="34"/>
    </row>
    <row r="224" spans="1:4">
      <c r="A224" s="35" t="s">
        <v>171</v>
      </c>
      <c r="B224" s="89">
        <v>-31343174</v>
      </c>
      <c r="C224" s="34"/>
      <c r="D224" s="34"/>
    </row>
    <row r="225" spans="1:6">
      <c r="A225" s="35" t="s">
        <v>172</v>
      </c>
      <c r="B225" s="89">
        <v>-1782387.41</v>
      </c>
      <c r="C225" s="34"/>
      <c r="D225" s="34"/>
    </row>
    <row r="226" spans="1:6">
      <c r="A226" s="35" t="s">
        <v>173</v>
      </c>
      <c r="B226" s="89">
        <v>-6078713</v>
      </c>
      <c r="C226" s="34"/>
      <c r="D226" s="34"/>
    </row>
    <row r="227" spans="1:6">
      <c r="A227" s="35" t="s">
        <v>174</v>
      </c>
      <c r="B227" s="89">
        <v>-35465836.310000002</v>
      </c>
      <c r="C227" s="34"/>
      <c r="D227" s="34"/>
    </row>
    <row r="228" spans="1:6">
      <c r="A228" s="35" t="s">
        <v>175</v>
      </c>
      <c r="B228" s="89">
        <v>-2619710.62</v>
      </c>
      <c r="C228" s="34"/>
      <c r="D228" s="34"/>
    </row>
    <row r="229" spans="1:6">
      <c r="A229" s="35" t="s">
        <v>176</v>
      </c>
      <c r="B229" s="89">
        <v>-7085298.7699999996</v>
      </c>
      <c r="C229" s="34"/>
      <c r="D229" s="34"/>
    </row>
    <row r="230" spans="1:6">
      <c r="A230" s="35" t="s">
        <v>177</v>
      </c>
      <c r="B230" s="89">
        <v>-951693</v>
      </c>
      <c r="C230" s="34"/>
      <c r="D230" s="34"/>
    </row>
    <row r="231" spans="1:6">
      <c r="A231" s="31"/>
      <c r="B231" s="89"/>
      <c r="C231" s="37"/>
      <c r="D231" s="37"/>
    </row>
    <row r="232" spans="1:6" ht="15.75" customHeight="1">
      <c r="B232" s="38">
        <f>B208+B223</f>
        <v>-91521575.939999998</v>
      </c>
      <c r="C232" s="86"/>
      <c r="D232" s="87"/>
    </row>
    <row r="235" spans="1:6" ht="24.75" customHeight="1">
      <c r="A235" s="92" t="s">
        <v>178</v>
      </c>
      <c r="B235" s="93" t="s">
        <v>9</v>
      </c>
      <c r="C235" s="25" t="s">
        <v>154</v>
      </c>
      <c r="D235" s="25" t="s">
        <v>44</v>
      </c>
    </row>
    <row r="236" spans="1:6">
      <c r="A236" s="26" t="s">
        <v>179</v>
      </c>
      <c r="B236" s="94">
        <f>SUM(B237:B239)</f>
        <v>-1229368.42</v>
      </c>
      <c r="C236" s="56"/>
      <c r="D236" s="56"/>
    </row>
    <row r="237" spans="1:6">
      <c r="A237" s="35" t="s">
        <v>180</v>
      </c>
      <c r="B237" s="89">
        <v>-439364.21</v>
      </c>
      <c r="C237" s="34"/>
      <c r="D237" s="34"/>
    </row>
    <row r="238" spans="1:6">
      <c r="A238" s="35" t="s">
        <v>181</v>
      </c>
      <c r="B238" s="89">
        <v>-790000</v>
      </c>
      <c r="C238" s="34"/>
      <c r="D238" s="34"/>
      <c r="F238" s="98"/>
    </row>
    <row r="239" spans="1:6">
      <c r="A239" s="35" t="s">
        <v>182</v>
      </c>
      <c r="B239" s="89">
        <v>-4.21</v>
      </c>
      <c r="C239" s="34"/>
      <c r="D239" s="34"/>
    </row>
    <row r="240" spans="1:6">
      <c r="A240" s="31"/>
      <c r="B240" s="37"/>
      <c r="C240" s="37"/>
      <c r="D240" s="37"/>
    </row>
    <row r="241" spans="1:4" ht="16.5" customHeight="1">
      <c r="B241" s="38">
        <f>B236</f>
        <v>-1229368.42</v>
      </c>
      <c r="C241" s="86"/>
      <c r="D241" s="87"/>
    </row>
    <row r="244" spans="1:4">
      <c r="A244" s="18" t="s">
        <v>183</v>
      </c>
    </row>
    <row r="246" spans="1:4" ht="26.25" customHeight="1">
      <c r="A246" s="92" t="s">
        <v>184</v>
      </c>
      <c r="B246" s="93" t="s">
        <v>9</v>
      </c>
      <c r="C246" s="25" t="s">
        <v>185</v>
      </c>
      <c r="D246" s="25" t="s">
        <v>186</v>
      </c>
    </row>
    <row r="247" spans="1:4">
      <c r="A247" s="26" t="s">
        <v>187</v>
      </c>
      <c r="B247" s="56"/>
      <c r="C247" s="56"/>
      <c r="D247" s="56">
        <v>0</v>
      </c>
    </row>
    <row r="248" spans="1:4">
      <c r="A248" s="35" t="s">
        <v>188</v>
      </c>
      <c r="B248" s="89">
        <v>12420307.039999999</v>
      </c>
      <c r="C248" s="89">
        <v>12.6538</v>
      </c>
      <c r="D248" s="34"/>
    </row>
    <row r="249" spans="1:4">
      <c r="A249" s="35" t="s">
        <v>189</v>
      </c>
      <c r="B249" s="89">
        <v>3917639.57</v>
      </c>
      <c r="C249" s="89">
        <v>3.9912999999999998</v>
      </c>
      <c r="D249" s="34"/>
    </row>
    <row r="250" spans="1:4">
      <c r="A250" s="35" t="s">
        <v>190</v>
      </c>
      <c r="B250" s="89">
        <v>19931189.260000002</v>
      </c>
      <c r="C250" s="89">
        <v>20.306000000000001</v>
      </c>
      <c r="D250" s="34"/>
    </row>
    <row r="251" spans="1:4">
      <c r="A251" s="35" t="s">
        <v>191</v>
      </c>
      <c r="B251" s="89">
        <v>761061.28</v>
      </c>
      <c r="C251" s="89">
        <v>0.77539999999999998</v>
      </c>
      <c r="D251" s="34"/>
    </row>
    <row r="252" spans="1:4">
      <c r="A252" s="35" t="s">
        <v>192</v>
      </c>
      <c r="B252" s="89">
        <v>7427238.8300000001</v>
      </c>
      <c r="C252" s="89">
        <v>7.5669000000000004</v>
      </c>
      <c r="D252" s="34"/>
    </row>
    <row r="253" spans="1:4">
      <c r="A253" s="35" t="s">
        <v>193</v>
      </c>
      <c r="B253" s="89">
        <v>1617287.4</v>
      </c>
      <c r="C253" s="89">
        <v>1.6476999999999999</v>
      </c>
      <c r="D253" s="34"/>
    </row>
    <row r="254" spans="1:4">
      <c r="A254" s="35" t="s">
        <v>194</v>
      </c>
      <c r="B254" s="89">
        <v>6492207.0599999996</v>
      </c>
      <c r="C254" s="89">
        <v>6.6143000000000001</v>
      </c>
      <c r="D254" s="34"/>
    </row>
    <row r="255" spans="1:4">
      <c r="A255" s="35" t="s">
        <v>195</v>
      </c>
      <c r="B255" s="89">
        <v>1264691.32</v>
      </c>
      <c r="C255" s="89">
        <v>1.2885</v>
      </c>
      <c r="D255" s="34"/>
    </row>
    <row r="256" spans="1:4">
      <c r="A256" s="35" t="s">
        <v>196</v>
      </c>
      <c r="B256" s="89">
        <v>505876.54</v>
      </c>
      <c r="C256" s="89">
        <v>0.51539999999999997</v>
      </c>
      <c r="D256" s="34"/>
    </row>
    <row r="257" spans="1:4">
      <c r="A257" s="35" t="s">
        <v>197</v>
      </c>
      <c r="B257" s="89">
        <v>1019007.9</v>
      </c>
      <c r="C257" s="89">
        <v>1.0382</v>
      </c>
      <c r="D257" s="34"/>
    </row>
    <row r="258" spans="1:4">
      <c r="A258" s="35" t="s">
        <v>198</v>
      </c>
      <c r="B258" s="89">
        <v>643902.93999999994</v>
      </c>
      <c r="C258" s="89">
        <v>0.65600000000000003</v>
      </c>
      <c r="D258" s="34"/>
    </row>
    <row r="259" spans="1:4">
      <c r="A259" s="35" t="s">
        <v>199</v>
      </c>
      <c r="B259" s="89">
        <v>1916963.41</v>
      </c>
      <c r="C259" s="89">
        <v>1.9530000000000001</v>
      </c>
      <c r="D259" s="34"/>
    </row>
    <row r="260" spans="1:4">
      <c r="A260" s="35" t="s">
        <v>200</v>
      </c>
      <c r="B260" s="89">
        <v>86358</v>
      </c>
      <c r="C260" s="89">
        <v>8.7999999999999995E-2</v>
      </c>
      <c r="D260" s="34"/>
    </row>
    <row r="261" spans="1:4">
      <c r="A261" s="35" t="s">
        <v>201</v>
      </c>
      <c r="B261" s="89">
        <v>10968632.029999999</v>
      </c>
      <c r="C261" s="89">
        <v>11.174899999999999</v>
      </c>
      <c r="D261" s="34"/>
    </row>
    <row r="262" spans="1:4">
      <c r="A262" s="35" t="s">
        <v>202</v>
      </c>
      <c r="B262" s="89">
        <v>601708.12</v>
      </c>
      <c r="C262" s="89">
        <v>0.61299999999999999</v>
      </c>
      <c r="D262" s="34"/>
    </row>
    <row r="263" spans="1:4">
      <c r="A263" s="35" t="s">
        <v>203</v>
      </c>
      <c r="B263" s="89">
        <v>242620.76</v>
      </c>
      <c r="C263" s="89">
        <v>0.2472</v>
      </c>
      <c r="D263" s="34"/>
    </row>
    <row r="264" spans="1:4">
      <c r="A264" s="35" t="s">
        <v>204</v>
      </c>
      <c r="B264" s="89">
        <v>437792.52</v>
      </c>
      <c r="C264" s="89">
        <v>0.44600000000000001</v>
      </c>
      <c r="D264" s="34"/>
    </row>
    <row r="265" spans="1:4">
      <c r="A265" s="35" t="s">
        <v>205</v>
      </c>
      <c r="B265" s="89">
        <v>530341.99</v>
      </c>
      <c r="C265" s="89">
        <v>0.5403</v>
      </c>
      <c r="D265" s="34"/>
    </row>
    <row r="266" spans="1:4">
      <c r="A266" s="35" t="s">
        <v>206</v>
      </c>
      <c r="B266" s="89">
        <v>309107.67</v>
      </c>
      <c r="C266" s="89">
        <v>0.31490000000000001</v>
      </c>
      <c r="D266" s="34"/>
    </row>
    <row r="267" spans="1:4">
      <c r="A267" s="35" t="s">
        <v>207</v>
      </c>
      <c r="B267" s="89">
        <v>23911.83</v>
      </c>
      <c r="C267" s="89">
        <v>2.4400000000000002E-2</v>
      </c>
      <c r="D267" s="34"/>
    </row>
    <row r="268" spans="1:4">
      <c r="A268" s="35" t="s">
        <v>208</v>
      </c>
      <c r="B268" s="89">
        <v>803169.98</v>
      </c>
      <c r="C268" s="89">
        <v>0.81830000000000003</v>
      </c>
      <c r="D268" s="34"/>
    </row>
    <row r="269" spans="1:4">
      <c r="A269" s="35" t="s">
        <v>209</v>
      </c>
      <c r="B269" s="89">
        <v>2475</v>
      </c>
      <c r="C269" s="89">
        <v>2.5000000000000001E-3</v>
      </c>
      <c r="D269" s="34"/>
    </row>
    <row r="270" spans="1:4">
      <c r="A270" s="35" t="s">
        <v>210</v>
      </c>
      <c r="B270" s="89">
        <v>1893.94</v>
      </c>
      <c r="C270" s="89">
        <v>1.9E-3</v>
      </c>
      <c r="D270" s="34"/>
    </row>
    <row r="271" spans="1:4">
      <c r="A271" s="35" t="s">
        <v>211</v>
      </c>
      <c r="B271" s="89">
        <v>456</v>
      </c>
      <c r="C271" s="89">
        <v>5.0000000000000001E-4</v>
      </c>
      <c r="D271" s="34"/>
    </row>
    <row r="272" spans="1:4">
      <c r="A272" s="35" t="s">
        <v>212</v>
      </c>
      <c r="B272" s="89">
        <v>39661.81</v>
      </c>
      <c r="C272" s="89">
        <v>4.0399999999999998E-2</v>
      </c>
      <c r="D272" s="34"/>
    </row>
    <row r="273" spans="1:4">
      <c r="A273" s="42" t="s">
        <v>213</v>
      </c>
      <c r="B273" s="95">
        <v>8511.5</v>
      </c>
      <c r="C273" s="95">
        <v>8.6999999999999994E-3</v>
      </c>
      <c r="D273" s="37"/>
    </row>
    <row r="274" spans="1:4">
      <c r="A274" s="57" t="s">
        <v>214</v>
      </c>
      <c r="B274" s="96">
        <v>23103.25</v>
      </c>
      <c r="C274" s="96">
        <v>2.35E-2</v>
      </c>
      <c r="D274" s="56"/>
    </row>
    <row r="275" spans="1:4">
      <c r="A275" s="35" t="s">
        <v>215</v>
      </c>
      <c r="B275" s="89">
        <v>12300.88</v>
      </c>
      <c r="C275" s="89">
        <v>1.2500000000000001E-2</v>
      </c>
      <c r="D275" s="34"/>
    </row>
    <row r="276" spans="1:4">
      <c r="A276" s="35" t="s">
        <v>216</v>
      </c>
      <c r="B276" s="89">
        <v>594964.37</v>
      </c>
      <c r="C276" s="89">
        <v>0.60619999999999996</v>
      </c>
      <c r="D276" s="34"/>
    </row>
    <row r="277" spans="1:4">
      <c r="A277" s="35" t="s">
        <v>217</v>
      </c>
      <c r="B277" s="89">
        <v>73153.179999999993</v>
      </c>
      <c r="C277" s="89">
        <v>7.4499999999999997E-2</v>
      </c>
      <c r="D277" s="34"/>
    </row>
    <row r="278" spans="1:4">
      <c r="A278" s="35" t="s">
        <v>218</v>
      </c>
      <c r="B278" s="89">
        <v>168839.74</v>
      </c>
      <c r="C278" s="89">
        <v>0.17199999999999999</v>
      </c>
      <c r="D278" s="34"/>
    </row>
    <row r="279" spans="1:4">
      <c r="A279" s="35" t="s">
        <v>219</v>
      </c>
      <c r="B279" s="89">
        <v>219245.98</v>
      </c>
      <c r="C279" s="89">
        <v>0.22339999999999999</v>
      </c>
      <c r="D279" s="34"/>
    </row>
    <row r="280" spans="1:4">
      <c r="A280" s="35" t="s">
        <v>220</v>
      </c>
      <c r="B280" s="89">
        <v>4289.5600000000004</v>
      </c>
      <c r="C280" s="89">
        <v>4.4000000000000003E-3</v>
      </c>
      <c r="D280" s="34"/>
    </row>
    <row r="281" spans="1:4">
      <c r="A281" s="35" t="s">
        <v>221</v>
      </c>
      <c r="B281" s="89">
        <v>23142.23</v>
      </c>
      <c r="C281" s="89">
        <v>2.3599999999999999E-2</v>
      </c>
      <c r="D281" s="34"/>
    </row>
    <row r="282" spans="1:4">
      <c r="A282" s="35" t="s">
        <v>222</v>
      </c>
      <c r="B282" s="89">
        <v>20146.849999999999</v>
      </c>
      <c r="C282" s="89">
        <v>2.0500000000000001E-2</v>
      </c>
      <c r="D282" s="34"/>
    </row>
    <row r="283" spans="1:4">
      <c r="A283" s="35" t="s">
        <v>223</v>
      </c>
      <c r="B283" s="89">
        <v>14090.17</v>
      </c>
      <c r="C283" s="89">
        <v>1.44E-2</v>
      </c>
      <c r="D283" s="34"/>
    </row>
    <row r="284" spans="1:4">
      <c r="A284" s="35" t="s">
        <v>224</v>
      </c>
      <c r="B284" s="89">
        <v>25323.39</v>
      </c>
      <c r="C284" s="89">
        <v>2.58E-2</v>
      </c>
      <c r="D284" s="34"/>
    </row>
    <row r="285" spans="1:4">
      <c r="A285" s="35" t="s">
        <v>225</v>
      </c>
      <c r="B285" s="89">
        <v>90148.29</v>
      </c>
      <c r="C285" s="89">
        <v>9.1800000000000007E-2</v>
      </c>
      <c r="D285" s="34"/>
    </row>
    <row r="286" spans="1:4">
      <c r="A286" s="35" t="s">
        <v>226</v>
      </c>
      <c r="B286" s="89">
        <v>1254729</v>
      </c>
      <c r="C286" s="89">
        <v>1.2783</v>
      </c>
      <c r="D286" s="34"/>
    </row>
    <row r="287" spans="1:4">
      <c r="A287" s="35" t="s">
        <v>227</v>
      </c>
      <c r="B287" s="89">
        <v>206945.22</v>
      </c>
      <c r="C287" s="89">
        <v>0.21079999999999999</v>
      </c>
      <c r="D287" s="34"/>
    </row>
    <row r="288" spans="1:4">
      <c r="A288" s="35" t="s">
        <v>228</v>
      </c>
      <c r="B288" s="89">
        <v>9615.06</v>
      </c>
      <c r="C288" s="89">
        <v>9.7999999999999997E-3</v>
      </c>
      <c r="D288" s="34"/>
    </row>
    <row r="289" spans="1:4">
      <c r="A289" s="35" t="s">
        <v>229</v>
      </c>
      <c r="B289" s="89">
        <v>41230.76</v>
      </c>
      <c r="C289" s="89">
        <v>4.2000000000000003E-2</v>
      </c>
      <c r="D289" s="34"/>
    </row>
    <row r="290" spans="1:4">
      <c r="A290" s="35" t="s">
        <v>230</v>
      </c>
      <c r="B290" s="89">
        <v>148941.60999999999</v>
      </c>
      <c r="C290" s="89">
        <v>0.1517</v>
      </c>
      <c r="D290" s="34"/>
    </row>
    <row r="291" spans="1:4">
      <c r="A291" s="35" t="s">
        <v>231</v>
      </c>
      <c r="B291" s="89">
        <v>34553.71</v>
      </c>
      <c r="C291" s="89">
        <v>3.5200000000000002E-2</v>
      </c>
      <c r="D291" s="34"/>
    </row>
    <row r="292" spans="1:4">
      <c r="A292" s="35" t="s">
        <v>232</v>
      </c>
      <c r="B292" s="89">
        <v>176657.47</v>
      </c>
      <c r="C292" s="89">
        <v>0.18</v>
      </c>
      <c r="D292" s="34"/>
    </row>
    <row r="293" spans="1:4">
      <c r="A293" s="35" t="s">
        <v>233</v>
      </c>
      <c r="B293" s="89">
        <v>30258.68</v>
      </c>
      <c r="C293" s="89">
        <v>3.0800000000000001E-2</v>
      </c>
      <c r="D293" s="34"/>
    </row>
    <row r="294" spans="1:4">
      <c r="A294" s="35" t="s">
        <v>234</v>
      </c>
      <c r="B294" s="89">
        <v>1135905.3400000001</v>
      </c>
      <c r="C294" s="89">
        <v>1.1573</v>
      </c>
      <c r="D294" s="34"/>
    </row>
    <row r="295" spans="1:4">
      <c r="A295" s="35" t="s">
        <v>235</v>
      </c>
      <c r="B295" s="89">
        <v>5792.1</v>
      </c>
      <c r="C295" s="89">
        <v>5.8999999999999999E-3</v>
      </c>
      <c r="D295" s="34"/>
    </row>
    <row r="296" spans="1:4">
      <c r="A296" s="35" t="s">
        <v>236</v>
      </c>
      <c r="B296" s="89">
        <v>221090.89</v>
      </c>
      <c r="C296" s="89">
        <v>0.22520000000000001</v>
      </c>
      <c r="D296" s="34"/>
    </row>
    <row r="297" spans="1:4">
      <c r="A297" s="35" t="s">
        <v>237</v>
      </c>
      <c r="B297" s="89">
        <v>87843.9</v>
      </c>
      <c r="C297" s="89">
        <v>8.9499999999999996E-2</v>
      </c>
      <c r="D297" s="34"/>
    </row>
    <row r="298" spans="1:4">
      <c r="A298" s="35" t="s">
        <v>238</v>
      </c>
      <c r="B298" s="89">
        <v>1418950.29</v>
      </c>
      <c r="C298" s="89">
        <v>1.4456</v>
      </c>
      <c r="D298" s="34"/>
    </row>
    <row r="299" spans="1:4">
      <c r="A299" s="35" t="s">
        <v>239</v>
      </c>
      <c r="B299" s="89">
        <v>10062.700000000001</v>
      </c>
      <c r="C299" s="89">
        <v>1.03E-2</v>
      </c>
      <c r="D299" s="34"/>
    </row>
    <row r="300" spans="1:4">
      <c r="A300" s="35" t="s">
        <v>240</v>
      </c>
      <c r="B300" s="89">
        <v>24444</v>
      </c>
      <c r="C300" s="89">
        <v>2.4899999999999999E-2</v>
      </c>
      <c r="D300" s="34"/>
    </row>
    <row r="301" spans="1:4">
      <c r="A301" s="35" t="s">
        <v>241</v>
      </c>
      <c r="B301" s="89">
        <v>3500</v>
      </c>
      <c r="C301" s="89">
        <v>3.5999999999999999E-3</v>
      </c>
      <c r="D301" s="34"/>
    </row>
    <row r="302" spans="1:4">
      <c r="A302" s="35" t="s">
        <v>242</v>
      </c>
      <c r="B302" s="89">
        <v>7540</v>
      </c>
      <c r="C302" s="89">
        <v>7.7000000000000002E-3</v>
      </c>
      <c r="D302" s="34"/>
    </row>
    <row r="303" spans="1:4">
      <c r="A303" s="35" t="s">
        <v>243</v>
      </c>
      <c r="B303" s="89">
        <v>319394.18</v>
      </c>
      <c r="C303" s="89">
        <v>0.32540000000000002</v>
      </c>
      <c r="D303" s="34"/>
    </row>
    <row r="304" spans="1:4">
      <c r="A304" s="35" t="s">
        <v>244</v>
      </c>
      <c r="B304" s="89">
        <v>66007.98</v>
      </c>
      <c r="C304" s="89">
        <v>6.7199999999999996E-2</v>
      </c>
      <c r="D304" s="34"/>
    </row>
    <row r="305" spans="1:4">
      <c r="A305" s="35" t="s">
        <v>245</v>
      </c>
      <c r="B305" s="89">
        <v>613618.99</v>
      </c>
      <c r="C305" s="89">
        <v>0.62519999999999998</v>
      </c>
      <c r="D305" s="34"/>
    </row>
    <row r="306" spans="1:4">
      <c r="A306" s="35" t="s">
        <v>246</v>
      </c>
      <c r="B306" s="89">
        <v>1046.32</v>
      </c>
      <c r="C306" s="89">
        <v>1.1000000000000001E-3</v>
      </c>
      <c r="D306" s="34"/>
    </row>
    <row r="307" spans="1:4">
      <c r="A307" s="35" t="s">
        <v>247</v>
      </c>
      <c r="B307" s="89">
        <v>9280</v>
      </c>
      <c r="C307" s="89">
        <v>9.4999999999999998E-3</v>
      </c>
      <c r="D307" s="34"/>
    </row>
    <row r="308" spans="1:4">
      <c r="A308" s="35" t="s">
        <v>248</v>
      </c>
      <c r="B308" s="89">
        <v>937917.37</v>
      </c>
      <c r="C308" s="89">
        <v>0.9556</v>
      </c>
      <c r="D308" s="34"/>
    </row>
    <row r="309" spans="1:4">
      <c r="A309" s="35" t="s">
        <v>249</v>
      </c>
      <c r="B309" s="89">
        <v>153600</v>
      </c>
      <c r="C309" s="89">
        <v>0.1565</v>
      </c>
      <c r="D309" s="34"/>
    </row>
    <row r="310" spans="1:4">
      <c r="A310" s="35" t="s">
        <v>250</v>
      </c>
      <c r="B310" s="89">
        <v>766005.24</v>
      </c>
      <c r="C310" s="89">
        <v>0.78039999999999998</v>
      </c>
      <c r="D310" s="34"/>
    </row>
    <row r="311" spans="1:4">
      <c r="A311" s="35" t="s">
        <v>251</v>
      </c>
      <c r="B311" s="89">
        <v>1633529.85</v>
      </c>
      <c r="C311" s="89">
        <v>1.6641999999999999</v>
      </c>
      <c r="D311" s="34"/>
    </row>
    <row r="312" spans="1:4">
      <c r="A312" s="35" t="s">
        <v>252</v>
      </c>
      <c r="B312" s="89">
        <v>35280.06</v>
      </c>
      <c r="C312" s="89">
        <v>3.5900000000000001E-2</v>
      </c>
      <c r="D312" s="34"/>
    </row>
    <row r="313" spans="1:4">
      <c r="A313" s="35" t="s">
        <v>253</v>
      </c>
      <c r="B313" s="89">
        <v>261532.33</v>
      </c>
      <c r="C313" s="89">
        <v>0.26640000000000003</v>
      </c>
      <c r="D313" s="34"/>
    </row>
    <row r="314" spans="1:4">
      <c r="A314" s="35" t="s">
        <v>254</v>
      </c>
      <c r="B314" s="89">
        <v>559312.37</v>
      </c>
      <c r="C314" s="89">
        <v>0.56979999999999997</v>
      </c>
      <c r="D314" s="34"/>
    </row>
    <row r="315" spans="1:4">
      <c r="A315" s="35" t="s">
        <v>255</v>
      </c>
      <c r="B315" s="89">
        <v>52304.4</v>
      </c>
      <c r="C315" s="89">
        <v>5.33E-2</v>
      </c>
      <c r="D315" s="34"/>
    </row>
    <row r="316" spans="1:4">
      <c r="A316" s="35" t="s">
        <v>256</v>
      </c>
      <c r="B316" s="89">
        <v>504659.54</v>
      </c>
      <c r="C316" s="89">
        <v>0.5141</v>
      </c>
      <c r="D316" s="34"/>
    </row>
    <row r="317" spans="1:4">
      <c r="A317" s="35" t="s">
        <v>257</v>
      </c>
      <c r="B317" s="89">
        <v>508751.55</v>
      </c>
      <c r="C317" s="89">
        <v>0.51829999999999998</v>
      </c>
      <c r="D317" s="34"/>
    </row>
    <row r="318" spans="1:4">
      <c r="A318" s="35" t="s">
        <v>258</v>
      </c>
      <c r="B318" s="89">
        <v>466130.86</v>
      </c>
      <c r="C318" s="89">
        <v>0.47489999999999999</v>
      </c>
      <c r="D318" s="34"/>
    </row>
    <row r="319" spans="1:4">
      <c r="A319" s="35" t="s">
        <v>259</v>
      </c>
      <c r="B319" s="89">
        <v>1581012.05</v>
      </c>
      <c r="C319" s="89">
        <v>1.6107</v>
      </c>
      <c r="D319" s="34"/>
    </row>
    <row r="320" spans="1:4">
      <c r="A320" s="35" t="s">
        <v>260</v>
      </c>
      <c r="B320" s="89">
        <v>148998.78</v>
      </c>
      <c r="C320" s="89">
        <v>0.15179999999999999</v>
      </c>
      <c r="D320" s="34"/>
    </row>
    <row r="321" spans="1:4">
      <c r="A321" s="35" t="s">
        <v>261</v>
      </c>
      <c r="B321" s="89">
        <v>34575.08</v>
      </c>
      <c r="C321" s="89">
        <v>3.5200000000000002E-2</v>
      </c>
      <c r="D321" s="34"/>
    </row>
    <row r="322" spans="1:4">
      <c r="A322" s="35" t="s">
        <v>262</v>
      </c>
      <c r="B322" s="89">
        <v>10652.66</v>
      </c>
      <c r="C322" s="89">
        <v>1.09E-2</v>
      </c>
      <c r="D322" s="34"/>
    </row>
    <row r="323" spans="1:4">
      <c r="A323" s="35" t="s">
        <v>263</v>
      </c>
      <c r="B323" s="89">
        <v>71239.009999999995</v>
      </c>
      <c r="C323" s="89">
        <v>7.2599999999999998E-2</v>
      </c>
      <c r="D323" s="34"/>
    </row>
    <row r="324" spans="1:4">
      <c r="A324" s="35" t="s">
        <v>264</v>
      </c>
      <c r="B324" s="89">
        <v>66589.87</v>
      </c>
      <c r="C324" s="89">
        <v>6.7799999999999999E-2</v>
      </c>
      <c r="D324" s="34"/>
    </row>
    <row r="325" spans="1:4">
      <c r="A325" s="35" t="s">
        <v>265</v>
      </c>
      <c r="B325" s="89">
        <v>643127.64</v>
      </c>
      <c r="C325" s="89">
        <v>0.6552</v>
      </c>
      <c r="D325" s="34"/>
    </row>
    <row r="326" spans="1:4">
      <c r="A326" s="35" t="s">
        <v>266</v>
      </c>
      <c r="B326" s="89">
        <v>2925.12</v>
      </c>
      <c r="C326" s="89">
        <v>3.0000000000000001E-3</v>
      </c>
      <c r="D326" s="34"/>
    </row>
    <row r="327" spans="1:4">
      <c r="A327" s="35" t="s">
        <v>267</v>
      </c>
      <c r="B327" s="89">
        <v>149719.39000000001</v>
      </c>
      <c r="C327" s="89">
        <v>0.1525</v>
      </c>
      <c r="D327" s="34"/>
    </row>
    <row r="328" spans="1:4">
      <c r="A328" s="35" t="s">
        <v>268</v>
      </c>
      <c r="B328" s="89">
        <v>46001.74</v>
      </c>
      <c r="C328" s="89">
        <v>4.6899999999999997E-2</v>
      </c>
      <c r="D328" s="34"/>
    </row>
    <row r="329" spans="1:4">
      <c r="A329" s="35" t="s">
        <v>269</v>
      </c>
      <c r="B329" s="89">
        <v>18184.62</v>
      </c>
      <c r="C329" s="89">
        <v>1.8499999999999999E-2</v>
      </c>
      <c r="D329" s="34"/>
    </row>
    <row r="330" spans="1:4">
      <c r="A330" s="35" t="s">
        <v>270</v>
      </c>
      <c r="B330" s="89">
        <v>780414.94</v>
      </c>
      <c r="C330" s="89">
        <v>0.79510000000000003</v>
      </c>
      <c r="D330" s="34"/>
    </row>
    <row r="331" spans="1:4">
      <c r="A331" s="35" t="s">
        <v>271</v>
      </c>
      <c r="B331" s="89">
        <v>141010</v>
      </c>
      <c r="C331" s="89">
        <v>0.14369999999999999</v>
      </c>
      <c r="D331" s="34"/>
    </row>
    <row r="332" spans="1:4">
      <c r="A332" s="42" t="s">
        <v>272</v>
      </c>
      <c r="B332" s="95">
        <v>148917.21</v>
      </c>
      <c r="C332" s="95">
        <v>0.1517</v>
      </c>
      <c r="D332" s="37"/>
    </row>
    <row r="333" spans="1:4">
      <c r="A333" s="57" t="s">
        <v>273</v>
      </c>
      <c r="B333" s="96">
        <v>1976962.05</v>
      </c>
      <c r="C333" s="96">
        <v>2.0141</v>
      </c>
      <c r="D333" s="56"/>
    </row>
    <row r="334" spans="1:4">
      <c r="A334" s="35" t="s">
        <v>274</v>
      </c>
      <c r="B334" s="89">
        <v>443.86</v>
      </c>
      <c r="C334" s="89">
        <v>5.0000000000000001E-4</v>
      </c>
      <c r="D334" s="34"/>
    </row>
    <row r="335" spans="1:4">
      <c r="A335" s="35" t="s">
        <v>275</v>
      </c>
      <c r="B335" s="89">
        <v>1125892.05</v>
      </c>
      <c r="C335" s="89">
        <v>1.1471</v>
      </c>
      <c r="D335" s="34"/>
    </row>
    <row r="336" spans="1:4">
      <c r="A336" s="35" t="s">
        <v>276</v>
      </c>
      <c r="B336" s="89">
        <v>1039093</v>
      </c>
      <c r="C336" s="89">
        <v>1.0586</v>
      </c>
      <c r="D336" s="34"/>
    </row>
    <row r="337" spans="1:4">
      <c r="A337" s="35" t="s">
        <v>277</v>
      </c>
      <c r="B337" s="89">
        <v>6380.48</v>
      </c>
      <c r="C337" s="89">
        <v>6.4999999999999997E-3</v>
      </c>
      <c r="D337" s="34"/>
    </row>
    <row r="338" spans="1:4">
      <c r="A338" s="35" t="s">
        <v>278</v>
      </c>
      <c r="B338" s="89">
        <v>472532.59</v>
      </c>
      <c r="C338" s="89">
        <v>0.48139999999999999</v>
      </c>
      <c r="D338" s="34"/>
    </row>
    <row r="339" spans="1:4">
      <c r="A339" s="35" t="s">
        <v>279</v>
      </c>
      <c r="B339" s="89">
        <v>1524866.42</v>
      </c>
      <c r="C339" s="89">
        <v>1.5535000000000001</v>
      </c>
      <c r="D339" s="34"/>
    </row>
    <row r="340" spans="1:4">
      <c r="A340" s="35" t="s">
        <v>280</v>
      </c>
      <c r="B340" s="89">
        <v>342163.92</v>
      </c>
      <c r="C340" s="89">
        <v>0.34860000000000002</v>
      </c>
      <c r="D340" s="34"/>
    </row>
    <row r="341" spans="1:4">
      <c r="A341" s="35" t="s">
        <v>281</v>
      </c>
      <c r="B341" s="89">
        <v>69899.28</v>
      </c>
      <c r="C341" s="89">
        <v>7.1199999999999999E-2</v>
      </c>
      <c r="D341" s="34"/>
    </row>
    <row r="342" spans="1:4">
      <c r="A342" s="35" t="s">
        <v>282</v>
      </c>
      <c r="B342" s="89">
        <v>16245.63</v>
      </c>
      <c r="C342" s="89">
        <v>1.66E-2</v>
      </c>
      <c r="D342" s="34"/>
    </row>
    <row r="343" spans="1:4">
      <c r="A343" s="35" t="s">
        <v>283</v>
      </c>
      <c r="B343" s="89">
        <v>6744.96</v>
      </c>
      <c r="C343" s="89">
        <v>6.8999999999999999E-3</v>
      </c>
      <c r="D343" s="34"/>
    </row>
    <row r="344" spans="1:4">
      <c r="A344" s="35" t="s">
        <v>284</v>
      </c>
      <c r="B344" s="89">
        <v>34949.230000000003</v>
      </c>
      <c r="C344" s="89">
        <v>3.56E-2</v>
      </c>
      <c r="D344" s="34"/>
    </row>
    <row r="345" spans="1:4">
      <c r="A345" s="35" t="s">
        <v>285</v>
      </c>
      <c r="B345" s="89">
        <v>930.9</v>
      </c>
      <c r="C345" s="89">
        <v>8.9999999999999998E-4</v>
      </c>
      <c r="D345" s="34"/>
    </row>
    <row r="346" spans="1:4">
      <c r="A346" s="35" t="s">
        <v>286</v>
      </c>
      <c r="B346" s="89">
        <v>177686.58</v>
      </c>
      <c r="C346" s="89">
        <v>0.18099999999999999</v>
      </c>
      <c r="D346" s="34"/>
    </row>
    <row r="347" spans="1:4">
      <c r="A347" s="35" t="s">
        <v>287</v>
      </c>
      <c r="B347" s="89">
        <v>655489.92000000004</v>
      </c>
      <c r="C347" s="89">
        <v>0.66779999999999995</v>
      </c>
      <c r="D347" s="34"/>
    </row>
    <row r="348" spans="1:4">
      <c r="A348" s="35" t="s">
        <v>288</v>
      </c>
      <c r="B348" s="89">
        <v>7447.2</v>
      </c>
      <c r="C348" s="89">
        <v>7.6E-3</v>
      </c>
      <c r="D348" s="34"/>
    </row>
    <row r="349" spans="1:4">
      <c r="A349" s="35" t="s">
        <v>289</v>
      </c>
      <c r="B349" s="89">
        <v>319212.56</v>
      </c>
      <c r="C349" s="89">
        <v>0.32519999999999999</v>
      </c>
      <c r="D349" s="34"/>
    </row>
    <row r="350" spans="1:4">
      <c r="A350" s="35" t="s">
        <v>290</v>
      </c>
      <c r="B350" s="89">
        <v>610608.73</v>
      </c>
      <c r="C350" s="89">
        <v>0.62209999999999999</v>
      </c>
      <c r="D350" s="34"/>
    </row>
    <row r="351" spans="1:4">
      <c r="A351" s="35" t="s">
        <v>291</v>
      </c>
      <c r="B351" s="89">
        <v>162537.54</v>
      </c>
      <c r="C351" s="89">
        <v>0.1656</v>
      </c>
      <c r="D351" s="34"/>
    </row>
    <row r="352" spans="1:4">
      <c r="A352" s="35" t="s">
        <v>292</v>
      </c>
      <c r="B352" s="89">
        <v>21731.15</v>
      </c>
      <c r="C352" s="89">
        <v>2.2100000000000002E-2</v>
      </c>
      <c r="D352" s="34"/>
    </row>
    <row r="353" spans="1:6">
      <c r="A353" s="35" t="s">
        <v>293</v>
      </c>
      <c r="B353" s="89">
        <v>790000</v>
      </c>
      <c r="C353" s="89">
        <v>0.80489999999999995</v>
      </c>
      <c r="D353" s="34"/>
    </row>
    <row r="354" spans="1:6">
      <c r="A354" s="42" t="s">
        <v>294</v>
      </c>
      <c r="B354" s="89">
        <v>1.9</v>
      </c>
      <c r="C354" s="89">
        <v>0</v>
      </c>
      <c r="D354" s="37">
        <v>0</v>
      </c>
    </row>
    <row r="355" spans="1:6" ht="15.75" customHeight="1">
      <c r="B355" s="38">
        <f>SUM(B248:B354)</f>
        <v>98154381.420000076</v>
      </c>
      <c r="C355" s="99">
        <f>SUM(C248:C354)</f>
        <v>99.999900000000025</v>
      </c>
      <c r="D355" s="25"/>
    </row>
    <row r="359" spans="1:6">
      <c r="A359" s="18" t="s">
        <v>295</v>
      </c>
    </row>
    <row r="361" spans="1:6" ht="28.5" customHeight="1">
      <c r="A361" s="63" t="s">
        <v>296</v>
      </c>
      <c r="B361" s="64" t="s">
        <v>54</v>
      </c>
      <c r="C361" s="90" t="s">
        <v>55</v>
      </c>
      <c r="D361" s="90" t="s">
        <v>297</v>
      </c>
      <c r="E361" s="100" t="s">
        <v>10</v>
      </c>
      <c r="F361" s="64" t="s">
        <v>141</v>
      </c>
    </row>
    <row r="362" spans="1:6" ht="14.1" customHeight="1">
      <c r="A362" s="74" t="s">
        <v>298</v>
      </c>
      <c r="B362" s="27"/>
      <c r="C362" s="27"/>
      <c r="D362" s="27">
        <v>0</v>
      </c>
      <c r="E362" s="27">
        <v>0</v>
      </c>
      <c r="F362" s="101">
        <v>0</v>
      </c>
    </row>
    <row r="363" spans="1:6" ht="14.1" customHeight="1">
      <c r="A363" s="35" t="s">
        <v>299</v>
      </c>
      <c r="B363" s="89">
        <v>-16926050.260000002</v>
      </c>
      <c r="C363" s="89">
        <v>-16926050.260000002</v>
      </c>
      <c r="D363" s="89">
        <v>0</v>
      </c>
      <c r="E363" s="29"/>
      <c r="F363" s="102"/>
    </row>
    <row r="364" spans="1:6" ht="14.1" customHeight="1">
      <c r="A364" s="35" t="s">
        <v>300</v>
      </c>
      <c r="B364" s="89">
        <v>265305.27</v>
      </c>
      <c r="C364" s="89">
        <v>343478.8</v>
      </c>
      <c r="D364" s="89">
        <v>78173.53</v>
      </c>
      <c r="E364" s="29"/>
      <c r="F364" s="102"/>
    </row>
    <row r="365" spans="1:6" ht="14.1" customHeight="1">
      <c r="A365" s="35" t="s">
        <v>301</v>
      </c>
      <c r="B365" s="89">
        <v>-565740.72</v>
      </c>
      <c r="C365" s="89">
        <v>-1460805.39</v>
      </c>
      <c r="D365" s="89">
        <v>-895064.67</v>
      </c>
      <c r="E365" s="29"/>
      <c r="F365" s="102"/>
    </row>
    <row r="366" spans="1:6" ht="14.1" customHeight="1">
      <c r="A366" s="35" t="s">
        <v>302</v>
      </c>
      <c r="B366" s="89">
        <v>0</v>
      </c>
      <c r="C366" s="89">
        <v>-5623728</v>
      </c>
      <c r="D366" s="89">
        <v>-5623728</v>
      </c>
      <c r="E366" s="29"/>
      <c r="F366" s="102"/>
    </row>
    <row r="367" spans="1:6" ht="14.1" customHeight="1">
      <c r="A367" s="35" t="s">
        <v>303</v>
      </c>
      <c r="B367" s="89">
        <v>-15258918.82</v>
      </c>
      <c r="C367" s="89">
        <v>-15258918.82</v>
      </c>
      <c r="D367" s="89">
        <v>0</v>
      </c>
      <c r="E367" s="29"/>
      <c r="F367" s="102"/>
    </row>
    <row r="368" spans="1:6" ht="14.1" customHeight="1">
      <c r="A368" s="35" t="s">
        <v>304</v>
      </c>
      <c r="B368" s="89">
        <v>-33598859.079999998</v>
      </c>
      <c r="C368" s="89">
        <v>-33598859.079999998</v>
      </c>
      <c r="D368" s="89">
        <v>0</v>
      </c>
      <c r="E368" s="29"/>
      <c r="F368" s="102"/>
    </row>
    <row r="369" spans="1:6" ht="14.1" customHeight="1">
      <c r="A369" s="35" t="s">
        <v>305</v>
      </c>
      <c r="B369" s="89">
        <v>-22688268.120000001</v>
      </c>
      <c r="C369" s="89">
        <v>-23254008.84</v>
      </c>
      <c r="D369" s="89">
        <v>-565740.72</v>
      </c>
      <c r="E369" s="29"/>
      <c r="F369" s="102"/>
    </row>
    <row r="370" spans="1:6" ht="14.1" customHeight="1">
      <c r="A370" s="35" t="s">
        <v>306</v>
      </c>
      <c r="B370" s="89">
        <v>-9570000</v>
      </c>
      <c r="C370" s="89">
        <v>-9570000</v>
      </c>
      <c r="D370" s="89">
        <v>0</v>
      </c>
      <c r="E370" s="29"/>
      <c r="F370" s="102"/>
    </row>
    <row r="371" spans="1:6" ht="14.1" customHeight="1">
      <c r="A371" s="35" t="s">
        <v>307</v>
      </c>
      <c r="B371" s="89">
        <v>-60183611.030000001</v>
      </c>
      <c r="C371" s="89">
        <v>-54101832.240000002</v>
      </c>
      <c r="D371" s="89">
        <v>6081778.79</v>
      </c>
      <c r="E371" s="29"/>
      <c r="F371" s="102"/>
    </row>
    <row r="372" spans="1:6" ht="6.75" customHeight="1">
      <c r="A372" s="49"/>
      <c r="B372" s="32"/>
      <c r="C372" s="32"/>
      <c r="D372" s="32"/>
      <c r="E372" s="32"/>
      <c r="F372" s="103"/>
    </row>
    <row r="373" spans="1:6" ht="19.5" customHeight="1">
      <c r="B373" s="38">
        <f>SUM(B363:B372)</f>
        <v>-158526142.75999999</v>
      </c>
      <c r="C373" s="38">
        <f t="shared" ref="C373" si="7">SUM(C363:C372)</f>
        <v>-159450723.83000001</v>
      </c>
      <c r="D373" s="38">
        <f>SUM(D363:D372)</f>
        <v>-924581.06999999937</v>
      </c>
      <c r="E373" s="104"/>
      <c r="F373" s="105"/>
    </row>
    <row r="376" spans="1:6">
      <c r="A376" s="106"/>
      <c r="B376" s="106"/>
      <c r="C376" s="106"/>
      <c r="D376" s="106"/>
      <c r="E376" s="106"/>
    </row>
    <row r="377" spans="1:6" ht="27" customHeight="1">
      <c r="A377" s="92" t="s">
        <v>308</v>
      </c>
      <c r="B377" s="93" t="s">
        <v>54</v>
      </c>
      <c r="C377" s="25" t="s">
        <v>55</v>
      </c>
      <c r="D377" s="25" t="s">
        <v>297</v>
      </c>
      <c r="E377" s="107" t="s">
        <v>141</v>
      </c>
    </row>
    <row r="378" spans="1:6" ht="14.1" customHeight="1">
      <c r="A378" s="74" t="s">
        <v>309</v>
      </c>
      <c r="B378" s="27"/>
      <c r="C378" s="27"/>
      <c r="D378" s="27"/>
      <c r="E378" s="27"/>
    </row>
    <row r="379" spans="1:6" ht="14.1" customHeight="1">
      <c r="A379" s="35" t="s">
        <v>310</v>
      </c>
      <c r="B379" s="89">
        <v>5343901.95</v>
      </c>
      <c r="C379" s="89">
        <v>5403437.0599999996</v>
      </c>
      <c r="D379" s="89">
        <v>59535.11</v>
      </c>
      <c r="E379" s="29"/>
    </row>
    <row r="380" spans="1:6" ht="14.1" customHeight="1">
      <c r="A380" s="35" t="s">
        <v>311</v>
      </c>
      <c r="B380" s="89">
        <v>-9895774.7699999996</v>
      </c>
      <c r="C380" s="89">
        <v>-9827742.5199999996</v>
      </c>
      <c r="D380" s="89">
        <v>68032.25</v>
      </c>
      <c r="E380" s="29"/>
    </row>
    <row r="381" spans="1:6" ht="14.1" customHeight="1">
      <c r="A381" s="35" t="s">
        <v>312</v>
      </c>
      <c r="B381" s="89">
        <v>3081004.51</v>
      </c>
      <c r="C381" s="89">
        <v>3293868.03</v>
      </c>
      <c r="D381" s="89">
        <v>212863.52</v>
      </c>
      <c r="E381" s="29"/>
    </row>
    <row r="382" spans="1:6" ht="14.1" customHeight="1">
      <c r="A382" s="35" t="s">
        <v>313</v>
      </c>
      <c r="B382" s="89">
        <v>-652939.93999999994</v>
      </c>
      <c r="C382" s="89">
        <v>-639064.66</v>
      </c>
      <c r="D382" s="89">
        <v>13875.28</v>
      </c>
      <c r="E382" s="29"/>
    </row>
    <row r="383" spans="1:6" ht="14.1" customHeight="1">
      <c r="A383" s="35" t="s">
        <v>314</v>
      </c>
      <c r="B383" s="89">
        <v>2042211.22</v>
      </c>
      <c r="C383" s="89">
        <v>2049568.62</v>
      </c>
      <c r="D383" s="89">
        <v>7357.4</v>
      </c>
      <c r="E383" s="29"/>
    </row>
    <row r="384" spans="1:6" ht="14.1" customHeight="1">
      <c r="A384" s="35" t="s">
        <v>315</v>
      </c>
      <c r="B384" s="89">
        <v>2289486</v>
      </c>
      <c r="C384" s="89">
        <v>3926931.38</v>
      </c>
      <c r="D384" s="89">
        <v>1637445.38</v>
      </c>
      <c r="E384" s="29"/>
    </row>
    <row r="385" spans="1:5" ht="14.1" customHeight="1">
      <c r="A385" s="35" t="s">
        <v>316</v>
      </c>
      <c r="B385" s="89">
        <v>19043160.059999999</v>
      </c>
      <c r="C385" s="89">
        <v>19330639.050000001</v>
      </c>
      <c r="D385" s="89">
        <v>287478.99</v>
      </c>
      <c r="E385" s="29"/>
    </row>
    <row r="386" spans="1:5" ht="14.1" customHeight="1">
      <c r="A386" s="42" t="s">
        <v>317</v>
      </c>
      <c r="B386" s="95">
        <v>25426911.16</v>
      </c>
      <c r="C386" s="95">
        <v>25648244.300000001</v>
      </c>
      <c r="D386" s="95">
        <v>221333.14</v>
      </c>
      <c r="E386" s="32"/>
    </row>
    <row r="387" spans="1:5" ht="14.1" customHeight="1">
      <c r="A387" s="57" t="s">
        <v>318</v>
      </c>
      <c r="B387" s="96">
        <v>12148178.560000001</v>
      </c>
      <c r="C387" s="96">
        <v>12669735.609999999</v>
      </c>
      <c r="D387" s="96">
        <v>521557.05</v>
      </c>
      <c r="E387" s="27"/>
    </row>
    <row r="388" spans="1:5" ht="14.1" customHeight="1">
      <c r="A388" s="35" t="s">
        <v>319</v>
      </c>
      <c r="B388" s="89">
        <v>15475342.199999999</v>
      </c>
      <c r="C388" s="89">
        <v>17199773.899999999</v>
      </c>
      <c r="D388" s="89">
        <v>1724431.7</v>
      </c>
      <c r="E388" s="29"/>
    </row>
    <row r="389" spans="1:5" ht="14.1" customHeight="1">
      <c r="A389" s="35" t="s">
        <v>320</v>
      </c>
      <c r="B389" s="89">
        <v>0</v>
      </c>
      <c r="C389" s="89">
        <v>17579620.75</v>
      </c>
      <c r="D389" s="89">
        <v>17579620.75</v>
      </c>
      <c r="E389" s="29"/>
    </row>
    <row r="390" spans="1:5" ht="14.1" customHeight="1">
      <c r="A390" s="35" t="s">
        <v>321</v>
      </c>
      <c r="B390" s="89">
        <v>-5093257.88</v>
      </c>
      <c r="C390" s="89">
        <v>-5131708.3499999996</v>
      </c>
      <c r="D390" s="89">
        <v>-38450.47</v>
      </c>
      <c r="E390" s="29"/>
    </row>
    <row r="391" spans="1:5" ht="14.1" customHeight="1">
      <c r="A391" s="35" t="s">
        <v>322</v>
      </c>
      <c r="B391" s="89">
        <v>-13169298.68</v>
      </c>
      <c r="C391" s="89">
        <v>-20216326.129999999</v>
      </c>
      <c r="D391" s="89">
        <v>-7047027.4500000002</v>
      </c>
      <c r="E391" s="29"/>
    </row>
    <row r="392" spans="1:5" ht="14.1" customHeight="1">
      <c r="A392" s="35" t="s">
        <v>323</v>
      </c>
      <c r="B392" s="89">
        <v>-47865921.409999996</v>
      </c>
      <c r="C392" s="89">
        <v>-52264966.530000001</v>
      </c>
      <c r="D392" s="89">
        <v>-4399045.12</v>
      </c>
      <c r="E392" s="29"/>
    </row>
    <row r="393" spans="1:5" ht="14.1" customHeight="1">
      <c r="A393" s="35" t="s">
        <v>324</v>
      </c>
      <c r="B393" s="89">
        <v>-16744045.800000001</v>
      </c>
      <c r="C393" s="89">
        <v>-22108461.93</v>
      </c>
      <c r="D393" s="89">
        <v>-5364416.13</v>
      </c>
      <c r="E393" s="29"/>
    </row>
    <row r="394" spans="1:5" ht="14.1" customHeight="1">
      <c r="A394" s="42" t="s">
        <v>325</v>
      </c>
      <c r="B394" s="89">
        <v>0</v>
      </c>
      <c r="C394" s="89">
        <v>-194934.07</v>
      </c>
      <c r="D394" s="89">
        <v>-194934.07</v>
      </c>
      <c r="E394" s="32"/>
    </row>
    <row r="395" spans="1:5" ht="20.25" customHeight="1">
      <c r="B395" s="38">
        <f>SUM(B379:B394)</f>
        <v>-8571042.8199999891</v>
      </c>
      <c r="C395" s="38">
        <f t="shared" ref="C395:D395" si="8">SUM(C379:C394)</f>
        <v>-3281385.4899999793</v>
      </c>
      <c r="D395" s="38">
        <f t="shared" si="8"/>
        <v>5289657.330000001</v>
      </c>
      <c r="E395" s="105"/>
    </row>
    <row r="397" spans="1:5">
      <c r="A397" s="18" t="s">
        <v>326</v>
      </c>
    </row>
    <row r="399" spans="1:5" ht="30.75" customHeight="1">
      <c r="A399" s="92" t="s">
        <v>327</v>
      </c>
      <c r="B399" s="93" t="s">
        <v>54</v>
      </c>
      <c r="C399" s="25" t="s">
        <v>55</v>
      </c>
      <c r="D399" s="25" t="s">
        <v>56</v>
      </c>
    </row>
    <row r="400" spans="1:5" ht="14.1" customHeight="1">
      <c r="A400" s="74" t="s">
        <v>328</v>
      </c>
      <c r="B400" s="27"/>
      <c r="C400" s="27"/>
      <c r="D400" s="27"/>
    </row>
    <row r="401" spans="1:5" ht="14.1" customHeight="1">
      <c r="A401" s="35" t="s">
        <v>329</v>
      </c>
      <c r="B401" s="89">
        <v>1009551.87</v>
      </c>
      <c r="C401" s="89">
        <v>331582.56</v>
      </c>
      <c r="D401" s="89">
        <v>-677969.31</v>
      </c>
    </row>
    <row r="402" spans="1:5" ht="14.1" customHeight="1">
      <c r="A402" s="35" t="s">
        <v>330</v>
      </c>
      <c r="B402" s="89">
        <v>2956043.3</v>
      </c>
      <c r="C402" s="89">
        <v>3224108.97</v>
      </c>
      <c r="D402" s="89">
        <v>268065.67</v>
      </c>
    </row>
    <row r="403" spans="1:5" ht="14.1" customHeight="1">
      <c r="A403" s="35" t="s">
        <v>331</v>
      </c>
      <c r="B403" s="89">
        <v>392485.76</v>
      </c>
      <c r="C403" s="89">
        <v>392485.76</v>
      </c>
      <c r="D403" s="89">
        <v>0</v>
      </c>
    </row>
    <row r="404" spans="1:5" ht="14.1" customHeight="1">
      <c r="A404" s="35" t="s">
        <v>332</v>
      </c>
      <c r="B404" s="89">
        <v>5973292.2999999998</v>
      </c>
      <c r="C404" s="89">
        <v>0</v>
      </c>
      <c r="D404" s="89">
        <v>-5973292.2999999998</v>
      </c>
    </row>
    <row r="405" spans="1:5" ht="14.1" customHeight="1">
      <c r="A405" s="35" t="s">
        <v>333</v>
      </c>
      <c r="B405" s="89">
        <v>96854.69</v>
      </c>
      <c r="C405" s="89">
        <v>98351.17</v>
      </c>
      <c r="D405" s="89">
        <v>1496.48</v>
      </c>
    </row>
    <row r="406" spans="1:5" ht="14.1" customHeight="1">
      <c r="A406" s="35" t="s">
        <v>334</v>
      </c>
      <c r="B406" s="89">
        <v>377108.92</v>
      </c>
      <c r="C406" s="89">
        <v>897989.31</v>
      </c>
      <c r="D406" s="89">
        <v>520880.39</v>
      </c>
      <c r="E406" s="108"/>
    </row>
    <row r="407" spans="1:5" ht="14.1" customHeight="1">
      <c r="A407" s="35" t="s">
        <v>335</v>
      </c>
      <c r="B407" s="89">
        <v>2165898.0299999998</v>
      </c>
      <c r="C407" s="89">
        <v>1821882.88</v>
      </c>
      <c r="D407" s="89">
        <v>-344015.15</v>
      </c>
    </row>
    <row r="408" spans="1:5" ht="14.1" customHeight="1">
      <c r="A408" s="35" t="s">
        <v>336</v>
      </c>
      <c r="B408" s="89">
        <v>739730.65</v>
      </c>
      <c r="C408" s="89">
        <v>586951.79</v>
      </c>
      <c r="D408" s="89">
        <v>-152778.85999999999</v>
      </c>
    </row>
    <row r="409" spans="1:5" ht="14.1" customHeight="1">
      <c r="A409" s="35" t="s">
        <v>337</v>
      </c>
      <c r="B409" s="89">
        <v>6070204.8600000003</v>
      </c>
      <c r="C409" s="89">
        <v>3185845.7</v>
      </c>
      <c r="D409" s="89">
        <v>-2884359.16</v>
      </c>
    </row>
    <row r="410" spans="1:5" ht="14.1" customHeight="1">
      <c r="A410" s="35" t="s">
        <v>338</v>
      </c>
      <c r="B410" s="89">
        <v>2082.41</v>
      </c>
      <c r="C410" s="89">
        <v>96136.73</v>
      </c>
      <c r="D410" s="89">
        <v>94054.32</v>
      </c>
    </row>
    <row r="411" spans="1:5" ht="14.1" customHeight="1">
      <c r="A411" s="35" t="s">
        <v>339</v>
      </c>
      <c r="B411" s="89">
        <v>2385939.34</v>
      </c>
      <c r="C411" s="89">
        <v>2426762.52</v>
      </c>
      <c r="D411" s="89">
        <v>40823.18</v>
      </c>
    </row>
    <row r="412" spans="1:5" ht="14.1" customHeight="1">
      <c r="A412" s="35" t="s">
        <v>340</v>
      </c>
      <c r="B412" s="89">
        <v>480929.84</v>
      </c>
      <c r="C412" s="89">
        <v>482729.84</v>
      </c>
      <c r="D412" s="89">
        <v>1800</v>
      </c>
    </row>
    <row r="413" spans="1:5" ht="14.1" customHeight="1">
      <c r="A413" s="35" t="s">
        <v>341</v>
      </c>
      <c r="B413" s="89">
        <v>147322.04999999999</v>
      </c>
      <c r="C413" s="89">
        <v>147322.04999999999</v>
      </c>
      <c r="D413" s="89">
        <v>0</v>
      </c>
    </row>
    <row r="414" spans="1:5" ht="14.1" customHeight="1">
      <c r="A414" s="35" t="s">
        <v>342</v>
      </c>
      <c r="B414" s="89">
        <v>17365.39</v>
      </c>
      <c r="C414" s="89">
        <v>10023.69</v>
      </c>
      <c r="D414" s="89">
        <v>-7341.7</v>
      </c>
    </row>
    <row r="415" spans="1:5" ht="14.1" customHeight="1">
      <c r="A415" s="35" t="s">
        <v>343</v>
      </c>
      <c r="B415" s="89">
        <v>55113.24</v>
      </c>
      <c r="C415" s="89">
        <v>55447.199999999997</v>
      </c>
      <c r="D415" s="89">
        <v>333.96</v>
      </c>
    </row>
    <row r="416" spans="1:5" ht="14.1" customHeight="1">
      <c r="A416" s="35" t="s">
        <v>344</v>
      </c>
      <c r="B416" s="89">
        <v>943827.87</v>
      </c>
      <c r="C416" s="89">
        <v>883986.21</v>
      </c>
      <c r="D416" s="89">
        <v>-59841.66</v>
      </c>
    </row>
    <row r="417" spans="1:4" ht="14.1" customHeight="1">
      <c r="A417" s="35" t="s">
        <v>345</v>
      </c>
      <c r="B417" s="89">
        <v>20694.02</v>
      </c>
      <c r="C417" s="89">
        <v>20733.919999999998</v>
      </c>
      <c r="D417" s="89">
        <v>39.9</v>
      </c>
    </row>
    <row r="418" spans="1:4" ht="14.1" customHeight="1">
      <c r="A418" s="35" t="s">
        <v>346</v>
      </c>
      <c r="B418" s="89">
        <v>268118.84000000003</v>
      </c>
      <c r="C418" s="89">
        <v>0</v>
      </c>
      <c r="D418" s="89">
        <v>-268118.84000000003</v>
      </c>
    </row>
    <row r="419" spans="1:4" ht="14.1" customHeight="1">
      <c r="A419" s="35" t="s">
        <v>347</v>
      </c>
      <c r="B419" s="89">
        <v>5833973.6100000003</v>
      </c>
      <c r="C419" s="89">
        <v>0</v>
      </c>
      <c r="D419" s="89">
        <v>-5833973.6100000003</v>
      </c>
    </row>
    <row r="420" spans="1:4" ht="14.1" customHeight="1">
      <c r="A420" s="35" t="s">
        <v>348</v>
      </c>
      <c r="B420" s="89">
        <v>354670.72</v>
      </c>
      <c r="C420" s="89">
        <v>86091.26</v>
      </c>
      <c r="D420" s="89">
        <v>-268579.46000000002</v>
      </c>
    </row>
    <row r="421" spans="1:4" ht="14.1" customHeight="1">
      <c r="A421" s="35" t="s">
        <v>349</v>
      </c>
      <c r="B421" s="89">
        <v>3219652.82</v>
      </c>
      <c r="C421" s="89">
        <v>1733562.41</v>
      </c>
      <c r="D421" s="89">
        <v>-1486090.41</v>
      </c>
    </row>
    <row r="422" spans="1:4" ht="14.1" customHeight="1">
      <c r="A422" s="35" t="s">
        <v>350</v>
      </c>
      <c r="B422" s="89">
        <v>12220.37</v>
      </c>
      <c r="C422" s="89">
        <v>231493.22</v>
      </c>
      <c r="D422" s="89">
        <v>219272.85</v>
      </c>
    </row>
    <row r="423" spans="1:4" ht="14.1" customHeight="1">
      <c r="A423" s="35" t="s">
        <v>351</v>
      </c>
      <c r="B423" s="89">
        <v>6000</v>
      </c>
      <c r="C423" s="89">
        <v>13513.96</v>
      </c>
      <c r="D423" s="89">
        <v>7513.96</v>
      </c>
    </row>
    <row r="424" spans="1:4" ht="14.1" customHeight="1">
      <c r="A424" s="35" t="s">
        <v>352</v>
      </c>
      <c r="B424" s="89">
        <v>619876.77</v>
      </c>
      <c r="C424" s="89">
        <v>11221.64</v>
      </c>
      <c r="D424" s="89">
        <v>-608655.13</v>
      </c>
    </row>
    <row r="425" spans="1:4" ht="14.1" customHeight="1">
      <c r="A425" s="35" t="s">
        <v>353</v>
      </c>
      <c r="B425" s="89">
        <v>2972931.27</v>
      </c>
      <c r="C425" s="89">
        <v>1139352.27</v>
      </c>
      <c r="D425" s="89">
        <v>-1833579</v>
      </c>
    </row>
    <row r="426" spans="1:4" ht="14.1" customHeight="1">
      <c r="A426" s="35" t="s">
        <v>354</v>
      </c>
      <c r="B426" s="89">
        <v>6001</v>
      </c>
      <c r="C426" s="89">
        <v>506555.37</v>
      </c>
      <c r="D426" s="89">
        <v>500554.37</v>
      </c>
    </row>
    <row r="427" spans="1:4" ht="14.1" customHeight="1">
      <c r="A427" s="35" t="s">
        <v>355</v>
      </c>
      <c r="B427" s="89">
        <v>130217.65</v>
      </c>
      <c r="C427" s="89">
        <v>29302.9</v>
      </c>
      <c r="D427" s="89">
        <v>-100914.75</v>
      </c>
    </row>
    <row r="428" spans="1:4" ht="14.1" customHeight="1">
      <c r="A428" s="35" t="s">
        <v>356</v>
      </c>
      <c r="B428" s="89">
        <v>0</v>
      </c>
      <c r="C428" s="89">
        <v>5983738.4199999999</v>
      </c>
      <c r="D428" s="89">
        <v>5983738.4199999999</v>
      </c>
    </row>
    <row r="429" spans="1:4" ht="14.1" customHeight="1">
      <c r="A429" s="35" t="s">
        <v>357</v>
      </c>
      <c r="B429" s="89">
        <v>0</v>
      </c>
      <c r="C429" s="89">
        <v>5197381.07</v>
      </c>
      <c r="D429" s="89">
        <v>5197381.07</v>
      </c>
    </row>
    <row r="430" spans="1:4" ht="14.1" customHeight="1">
      <c r="A430" s="35" t="s">
        <v>358</v>
      </c>
      <c r="B430" s="89">
        <v>0</v>
      </c>
      <c r="C430" s="89">
        <v>2329984.16</v>
      </c>
      <c r="D430" s="89">
        <v>2329984.16</v>
      </c>
    </row>
    <row r="431" spans="1:4" ht="14.1" customHeight="1">
      <c r="A431" s="35" t="s">
        <v>359</v>
      </c>
      <c r="B431" s="89">
        <v>0</v>
      </c>
      <c r="C431" s="89">
        <v>3845581.86</v>
      </c>
      <c r="D431" s="89">
        <v>3845581.86</v>
      </c>
    </row>
    <row r="432" spans="1:4" ht="4.5" customHeight="1">
      <c r="A432" s="31"/>
      <c r="B432" s="89">
        <v>0</v>
      </c>
      <c r="C432" s="89"/>
      <c r="D432" s="89"/>
    </row>
    <row r="433" spans="1:4" ht="21.75" customHeight="1">
      <c r="B433" s="38">
        <f>SUM(B401:B432)</f>
        <v>37258107.590000004</v>
      </c>
      <c r="C433" s="38">
        <f t="shared" ref="C433:D433" si="9">SUM(C401:C432)</f>
        <v>35770118.840000004</v>
      </c>
      <c r="D433" s="38">
        <f t="shared" si="9"/>
        <v>-1487988.7499999939</v>
      </c>
    </row>
    <row r="434" spans="1:4" ht="6.75" customHeight="1"/>
    <row r="435" spans="1:4" ht="6.75" customHeight="1"/>
    <row r="436" spans="1:4" ht="6.75" customHeight="1"/>
    <row r="437" spans="1:4" ht="6.75" customHeight="1"/>
    <row r="438" spans="1:4" ht="6.75" customHeight="1"/>
    <row r="439" spans="1:4" ht="6.75" customHeight="1"/>
    <row r="440" spans="1:4" ht="6.75" customHeight="1"/>
    <row r="441" spans="1:4" ht="6.75" customHeight="1"/>
    <row r="443" spans="1:4" ht="24" customHeight="1">
      <c r="A443" s="92" t="s">
        <v>360</v>
      </c>
      <c r="B443" s="93" t="s">
        <v>56</v>
      </c>
      <c r="C443" s="25" t="s">
        <v>361</v>
      </c>
      <c r="D443" s="14"/>
    </row>
    <row r="444" spans="1:4" ht="11.25" customHeight="1">
      <c r="A444" s="26" t="s">
        <v>362</v>
      </c>
      <c r="B444" s="101" t="s">
        <v>48</v>
      </c>
      <c r="C444" s="27"/>
      <c r="D444" s="45"/>
    </row>
    <row r="445" spans="1:4" ht="11.25" customHeight="1">
      <c r="A445" s="31"/>
      <c r="B445" s="103"/>
      <c r="C445" s="32"/>
      <c r="D445" s="45"/>
    </row>
    <row r="446" spans="1:4" ht="11.25" customHeight="1">
      <c r="A446" s="26" t="s">
        <v>58</v>
      </c>
      <c r="B446" s="101" t="s">
        <v>48</v>
      </c>
      <c r="C446" s="27"/>
      <c r="D446" s="45"/>
    </row>
    <row r="447" spans="1:4" ht="11.25" customHeight="1">
      <c r="A447" s="28"/>
      <c r="B447" s="102"/>
      <c r="C447" s="29"/>
      <c r="D447" s="45"/>
    </row>
    <row r="448" spans="1:4" ht="11.25" customHeight="1">
      <c r="A448" s="28" t="s">
        <v>64</v>
      </c>
      <c r="B448" s="97">
        <f>SUM(B449:B454)</f>
        <v>-1921853.1600000001</v>
      </c>
      <c r="C448" s="97">
        <f>SUM(C449:C454)</f>
        <v>0</v>
      </c>
      <c r="D448" s="45"/>
    </row>
    <row r="449" spans="1:6" ht="11.25" customHeight="1">
      <c r="A449" s="35" t="s">
        <v>363</v>
      </c>
      <c r="B449" s="89">
        <v>-486527.54</v>
      </c>
      <c r="C449" s="34">
        <v>0</v>
      </c>
      <c r="D449" s="45"/>
    </row>
    <row r="450" spans="1:6" ht="11.25" customHeight="1">
      <c r="A450" s="35" t="s">
        <v>364</v>
      </c>
      <c r="B450" s="89">
        <v>626033.21</v>
      </c>
      <c r="C450" s="34">
        <v>0</v>
      </c>
      <c r="D450" s="45"/>
    </row>
    <row r="451" spans="1:6" ht="11.25" customHeight="1">
      <c r="A451" s="35" t="s">
        <v>365</v>
      </c>
      <c r="B451" s="89">
        <v>460692</v>
      </c>
      <c r="C451" s="34">
        <v>0</v>
      </c>
      <c r="D451" s="45"/>
    </row>
    <row r="452" spans="1:6" ht="11.25" customHeight="1">
      <c r="A452" s="35" t="s">
        <v>366</v>
      </c>
      <c r="B452" s="89">
        <v>-308118.82</v>
      </c>
      <c r="C452" s="34">
        <v>0</v>
      </c>
      <c r="D452" s="45"/>
    </row>
    <row r="453" spans="1:6" ht="11.25" customHeight="1">
      <c r="A453" s="35" t="s">
        <v>367</v>
      </c>
      <c r="B453" s="89">
        <v>1112516.1100000001</v>
      </c>
      <c r="C453" s="34">
        <v>0</v>
      </c>
      <c r="D453" s="45"/>
    </row>
    <row r="454" spans="1:6" ht="11.25" customHeight="1">
      <c r="A454" s="35" t="s">
        <v>368</v>
      </c>
      <c r="B454" s="89">
        <v>-3326448.12</v>
      </c>
      <c r="C454" s="34">
        <v>0</v>
      </c>
      <c r="D454" s="45"/>
    </row>
    <row r="455" spans="1:6" ht="11.25" customHeight="1">
      <c r="A455" s="28" t="s">
        <v>369</v>
      </c>
      <c r="B455" s="102" t="s">
        <v>48</v>
      </c>
      <c r="C455" s="29"/>
      <c r="D455" s="45"/>
      <c r="E455" s="14"/>
      <c r="F455" s="14"/>
    </row>
    <row r="456" spans="1:6" ht="11.25" customHeight="1">
      <c r="A456" s="31"/>
      <c r="B456" s="103"/>
      <c r="C456" s="32"/>
      <c r="D456" s="45"/>
      <c r="E456" s="14"/>
      <c r="F456" s="14"/>
    </row>
    <row r="457" spans="1:6" ht="18" customHeight="1">
      <c r="B457" s="38">
        <f>B448</f>
        <v>-1921853.1600000001</v>
      </c>
      <c r="C457" s="38">
        <f>C448</f>
        <v>0</v>
      </c>
      <c r="D457" s="14"/>
      <c r="E457" s="14"/>
      <c r="F457" s="14"/>
    </row>
    <row r="458" spans="1:6">
      <c r="E458" s="14"/>
      <c r="F458" s="14"/>
    </row>
    <row r="459" spans="1:6">
      <c r="A459" s="18" t="s">
        <v>370</v>
      </c>
      <c r="E459" s="14"/>
      <c r="F459" s="14"/>
    </row>
    <row r="460" spans="1:6" ht="12" customHeight="1">
      <c r="A460" s="18" t="s">
        <v>371</v>
      </c>
      <c r="E460" s="14"/>
      <c r="F460" s="14"/>
    </row>
    <row r="461" spans="1:6">
      <c r="A461" s="109"/>
      <c r="B461" s="109"/>
      <c r="C461" s="109"/>
      <c r="D461" s="109"/>
      <c r="E461" s="14"/>
      <c r="F461" s="14"/>
    </row>
    <row r="462" spans="1:6">
      <c r="A462" s="110"/>
      <c r="B462" s="110"/>
      <c r="C462" s="110"/>
      <c r="D462" s="110"/>
      <c r="E462" s="14"/>
      <c r="F462" s="14"/>
    </row>
    <row r="463" spans="1:6">
      <c r="A463" s="111" t="s">
        <v>372</v>
      </c>
      <c r="B463" s="112"/>
      <c r="C463" s="112"/>
      <c r="D463" s="113"/>
      <c r="E463" s="14"/>
      <c r="F463" s="14"/>
    </row>
    <row r="464" spans="1:6">
      <c r="A464" s="114" t="s">
        <v>373</v>
      </c>
      <c r="B464" s="115"/>
      <c r="C464" s="115"/>
      <c r="D464" s="116"/>
      <c r="E464" s="14"/>
      <c r="F464" s="117"/>
    </row>
    <row r="465" spans="1:6">
      <c r="A465" s="118" t="s">
        <v>374</v>
      </c>
      <c r="B465" s="119"/>
      <c r="C465" s="119"/>
      <c r="D465" s="120"/>
      <c r="E465" s="14"/>
      <c r="F465" s="117"/>
    </row>
    <row r="466" spans="1:6">
      <c r="A466" s="121" t="s">
        <v>375</v>
      </c>
      <c r="B466" s="122"/>
      <c r="D466" s="123">
        <v>108808934.79000001</v>
      </c>
      <c r="E466" s="14"/>
      <c r="F466" s="117"/>
    </row>
    <row r="467" spans="1:6">
      <c r="A467" s="124"/>
      <c r="B467" s="124"/>
      <c r="C467" s="14"/>
      <c r="E467" s="14"/>
      <c r="F467" s="117"/>
    </row>
    <row r="468" spans="1:6">
      <c r="A468" s="125" t="s">
        <v>376</v>
      </c>
      <c r="B468" s="125"/>
      <c r="C468" s="126"/>
      <c r="D468" s="127">
        <f>SUM(C468:C473)</f>
        <v>790004.21</v>
      </c>
      <c r="E468" s="14"/>
      <c r="F468" s="14"/>
    </row>
    <row r="469" spans="1:6">
      <c r="A469" s="128" t="s">
        <v>377</v>
      </c>
      <c r="B469" s="128"/>
      <c r="C469" s="129" t="s">
        <v>378</v>
      </c>
      <c r="D469" s="130"/>
      <c r="E469" s="14"/>
      <c r="F469" s="14"/>
    </row>
    <row r="470" spans="1:6">
      <c r="A470" s="128" t="s">
        <v>379</v>
      </c>
      <c r="B470" s="128"/>
      <c r="C470" s="129" t="s">
        <v>378</v>
      </c>
      <c r="D470" s="130"/>
      <c r="E470" s="14"/>
      <c r="F470" s="14"/>
    </row>
    <row r="471" spans="1:6">
      <c r="A471" s="128" t="s">
        <v>380</v>
      </c>
      <c r="B471" s="128"/>
      <c r="C471" s="131">
        <v>790000</v>
      </c>
      <c r="D471" s="130"/>
      <c r="E471" s="14"/>
      <c r="F471" s="14"/>
    </row>
    <row r="472" spans="1:6">
      <c r="A472" s="128" t="s">
        <v>381</v>
      </c>
      <c r="B472" s="128"/>
      <c r="C472" s="131">
        <v>4.21</v>
      </c>
      <c r="D472" s="130"/>
      <c r="E472" s="14"/>
      <c r="F472" s="14"/>
    </row>
    <row r="473" spans="1:6">
      <c r="A473" s="132" t="s">
        <v>382</v>
      </c>
      <c r="B473" s="133"/>
      <c r="C473" s="129" t="s">
        <v>378</v>
      </c>
      <c r="D473" s="130"/>
      <c r="E473" s="14"/>
      <c r="F473" s="14"/>
    </row>
    <row r="474" spans="1:6">
      <c r="A474" s="124"/>
      <c r="B474" s="124"/>
      <c r="C474" s="14"/>
      <c r="E474" s="14"/>
      <c r="F474" s="14"/>
    </row>
    <row r="475" spans="1:6">
      <c r="A475" s="125" t="s">
        <v>383</v>
      </c>
      <c r="B475" s="125"/>
      <c r="C475" s="126"/>
      <c r="D475" s="127">
        <f>SUM(C475:C479)</f>
        <v>16847994.640000001</v>
      </c>
      <c r="E475" s="14"/>
      <c r="F475" s="14"/>
    </row>
    <row r="476" spans="1:6">
      <c r="A476" s="128" t="s">
        <v>384</v>
      </c>
      <c r="B476" s="128"/>
      <c r="C476" s="129" t="s">
        <v>378</v>
      </c>
      <c r="D476" s="130"/>
      <c r="E476" s="14"/>
      <c r="F476" s="14"/>
    </row>
    <row r="477" spans="1:6">
      <c r="A477" s="128" t="s">
        <v>385</v>
      </c>
      <c r="B477" s="128"/>
      <c r="C477" s="129" t="s">
        <v>378</v>
      </c>
      <c r="D477" s="130"/>
      <c r="E477" s="14"/>
      <c r="F477" s="14"/>
    </row>
    <row r="478" spans="1:6">
      <c r="A478" s="128" t="s">
        <v>386</v>
      </c>
      <c r="B478" s="128"/>
      <c r="C478" s="129" t="s">
        <v>378</v>
      </c>
      <c r="D478" s="130"/>
      <c r="E478" s="14"/>
      <c r="F478" s="14"/>
    </row>
    <row r="479" spans="1:6">
      <c r="A479" s="134" t="s">
        <v>387</v>
      </c>
      <c r="B479" s="135"/>
      <c r="C479" s="131">
        <v>16847994.640000001</v>
      </c>
      <c r="D479" s="136"/>
      <c r="E479" s="14"/>
      <c r="F479" s="14"/>
    </row>
    <row r="480" spans="1:6">
      <c r="A480" s="124"/>
      <c r="B480" s="124"/>
      <c r="E480" s="137"/>
      <c r="F480" s="14"/>
    </row>
    <row r="481" spans="1:6">
      <c r="A481" s="138" t="s">
        <v>388</v>
      </c>
      <c r="B481" s="138"/>
      <c r="D481" s="139">
        <f>+D466+D468-D475</f>
        <v>92750944.359999999</v>
      </c>
      <c r="E481" s="140"/>
      <c r="F481" s="117"/>
    </row>
    <row r="482" spans="1:6">
      <c r="A482" s="110"/>
      <c r="B482" s="110"/>
      <c r="C482" s="110"/>
      <c r="D482" s="110"/>
      <c r="E482" s="140"/>
      <c r="F482" s="14"/>
    </row>
    <row r="483" spans="1:6">
      <c r="A483" s="110"/>
      <c r="B483" s="110"/>
      <c r="C483" s="110"/>
      <c r="D483" s="110"/>
      <c r="E483" s="140"/>
      <c r="F483" s="14"/>
    </row>
    <row r="484" spans="1:6">
      <c r="A484" s="110"/>
      <c r="B484" s="110"/>
      <c r="C484" s="110"/>
      <c r="D484" s="110"/>
      <c r="E484" s="140"/>
      <c r="F484" s="14"/>
    </row>
    <row r="485" spans="1:6">
      <c r="A485" s="110"/>
      <c r="B485" s="110"/>
      <c r="C485" s="110"/>
      <c r="D485" s="110"/>
      <c r="E485" s="140"/>
      <c r="F485" s="14"/>
    </row>
    <row r="486" spans="1:6">
      <c r="A486" s="110"/>
      <c r="B486" s="110"/>
      <c r="C486" s="110"/>
      <c r="D486" s="110"/>
      <c r="E486" s="140"/>
      <c r="F486" s="14"/>
    </row>
    <row r="487" spans="1:6" ht="15">
      <c r="A487" s="110"/>
      <c r="B487" s="110"/>
      <c r="C487" s="110"/>
      <c r="D487" s="110"/>
      <c r="E487" s="140"/>
      <c r="F487" s="14"/>
    </row>
    <row r="488" spans="1:6" ht="15">
      <c r="A488" s="110"/>
      <c r="B488" s="110"/>
      <c r="C488" s="110"/>
      <c r="D488" s="110"/>
      <c r="E488" s="140"/>
      <c r="F488" s="14"/>
    </row>
    <row r="489" spans="1:6" ht="15">
      <c r="A489" s="110"/>
      <c r="B489" s="110"/>
      <c r="C489" s="110"/>
      <c r="D489" s="110"/>
      <c r="E489" s="140"/>
      <c r="F489" s="14"/>
    </row>
    <row r="490" spans="1:6" ht="15">
      <c r="A490" s="110"/>
      <c r="B490" s="110"/>
      <c r="C490" s="110"/>
      <c r="D490" s="110"/>
      <c r="E490" s="140"/>
      <c r="F490" s="14"/>
    </row>
    <row r="491" spans="1:6" ht="15">
      <c r="A491" s="110"/>
      <c r="B491" s="110"/>
      <c r="C491" s="110"/>
      <c r="D491" s="110"/>
      <c r="E491" s="140"/>
      <c r="F491" s="14"/>
    </row>
    <row r="492" spans="1:6" ht="15">
      <c r="A492" s="110"/>
      <c r="B492" s="110"/>
      <c r="C492" s="110"/>
      <c r="D492" s="110"/>
      <c r="E492" s="140"/>
      <c r="F492" s="14"/>
    </row>
    <row r="493" spans="1:6" ht="15">
      <c r="A493" s="110"/>
      <c r="B493" s="110"/>
      <c r="C493" s="110"/>
      <c r="D493" s="110"/>
      <c r="E493" s="140"/>
      <c r="F493" s="14"/>
    </row>
    <row r="494" spans="1:6" ht="15">
      <c r="A494" s="110"/>
      <c r="B494" s="110"/>
      <c r="C494" s="110"/>
      <c r="D494" s="110"/>
      <c r="E494" s="140"/>
      <c r="F494" s="14"/>
    </row>
    <row r="495" spans="1:6" ht="15">
      <c r="A495" s="110"/>
      <c r="B495" s="110"/>
      <c r="C495" s="110"/>
      <c r="D495" s="110"/>
      <c r="E495" s="140"/>
      <c r="F495" s="14"/>
    </row>
    <row r="496" spans="1:6" ht="15">
      <c r="A496" s="110"/>
      <c r="B496" s="110"/>
      <c r="C496" s="110"/>
      <c r="D496" s="110"/>
      <c r="E496" s="140"/>
      <c r="F496" s="14"/>
    </row>
    <row r="497" spans="1:6" ht="15">
      <c r="A497" s="110"/>
      <c r="B497" s="110"/>
      <c r="C497" s="110"/>
      <c r="D497" s="110"/>
      <c r="E497" s="140"/>
      <c r="F497" s="14"/>
    </row>
    <row r="498" spans="1:6" ht="15">
      <c r="A498" s="110"/>
      <c r="B498" s="110"/>
      <c r="C498" s="110"/>
      <c r="D498" s="110"/>
      <c r="E498" s="140"/>
      <c r="F498" s="14"/>
    </row>
    <row r="499" spans="1:6" ht="15">
      <c r="A499" s="110"/>
      <c r="B499" s="110"/>
      <c r="C499" s="110"/>
      <c r="D499" s="110"/>
      <c r="E499" s="140"/>
      <c r="F499" s="14"/>
    </row>
    <row r="500" spans="1:6" ht="15">
      <c r="A500" s="110"/>
      <c r="B500" s="110"/>
      <c r="C500" s="110"/>
      <c r="D500" s="110"/>
      <c r="E500" s="140"/>
      <c r="F500" s="14"/>
    </row>
    <row r="501" spans="1:6" ht="15">
      <c r="A501" s="110"/>
      <c r="B501" s="110"/>
      <c r="C501" s="110"/>
      <c r="D501" s="110"/>
      <c r="E501" s="14"/>
      <c r="F501" s="14"/>
    </row>
    <row r="502" spans="1:6" ht="15">
      <c r="A502" s="111" t="s">
        <v>389</v>
      </c>
      <c r="B502" s="112"/>
      <c r="C502" s="112"/>
      <c r="D502" s="113"/>
      <c r="E502" s="14"/>
      <c r="F502" s="14"/>
    </row>
    <row r="503" spans="1:6" ht="15">
      <c r="A503" s="114" t="s">
        <v>373</v>
      </c>
      <c r="B503" s="115"/>
      <c r="C503" s="115"/>
      <c r="D503" s="116"/>
      <c r="E503" s="14"/>
      <c r="F503" s="14"/>
    </row>
    <row r="504" spans="1:6" ht="15">
      <c r="A504" s="118" t="s">
        <v>374</v>
      </c>
      <c r="B504" s="119"/>
      <c r="C504" s="119"/>
      <c r="D504" s="120"/>
      <c r="E504" s="14"/>
      <c r="F504" s="14"/>
    </row>
    <row r="505" spans="1:6" ht="15">
      <c r="A505" s="121" t="s">
        <v>390</v>
      </c>
      <c r="B505" s="122"/>
      <c r="D505" s="141">
        <v>98242454.829999998</v>
      </c>
      <c r="E505" s="14"/>
      <c r="F505" s="14"/>
    </row>
    <row r="506" spans="1:6" ht="15">
      <c r="A506" s="124"/>
      <c r="B506" s="124"/>
      <c r="E506" s="14"/>
      <c r="F506" s="14"/>
    </row>
    <row r="507" spans="1:6" ht="15">
      <c r="A507" s="142" t="s">
        <v>391</v>
      </c>
      <c r="B507" s="142"/>
      <c r="C507" s="126"/>
      <c r="D507" s="143">
        <f>SUM(C507:C524)</f>
        <v>5307502.4000000004</v>
      </c>
      <c r="E507" s="14"/>
      <c r="F507" s="14"/>
    </row>
    <row r="508" spans="1:6" ht="15">
      <c r="A508" s="128" t="s">
        <v>392</v>
      </c>
      <c r="B508" s="128"/>
      <c r="C508" s="131">
        <v>2194537.0099999998</v>
      </c>
      <c r="D508" s="144"/>
      <c r="E508" s="14"/>
      <c r="F508" s="14"/>
    </row>
    <row r="509" spans="1:6" ht="15">
      <c r="A509" s="128" t="s">
        <v>393</v>
      </c>
      <c r="B509" s="128"/>
      <c r="C509" s="131">
        <v>626033.21</v>
      </c>
      <c r="D509" s="145"/>
      <c r="E509" s="117"/>
      <c r="F509" s="14"/>
    </row>
    <row r="510" spans="1:6" ht="15">
      <c r="A510" s="128" t="s">
        <v>394</v>
      </c>
      <c r="B510" s="128"/>
      <c r="C510" s="131">
        <v>460692</v>
      </c>
      <c r="D510" s="145"/>
      <c r="E510" s="117"/>
      <c r="F510" s="14"/>
    </row>
    <row r="511" spans="1:6" ht="15">
      <c r="A511" s="128" t="s">
        <v>395</v>
      </c>
      <c r="B511" s="128"/>
      <c r="C511" s="131">
        <v>325756.18</v>
      </c>
      <c r="D511" s="145"/>
      <c r="E511" s="117"/>
      <c r="F511" s="14"/>
    </row>
    <row r="512" spans="1:6" ht="15">
      <c r="A512" s="128" t="s">
        <v>396</v>
      </c>
      <c r="B512" s="128"/>
      <c r="C512" s="131">
        <v>0</v>
      </c>
      <c r="D512" s="145"/>
      <c r="E512" s="117"/>
      <c r="F512" s="117"/>
    </row>
    <row r="513" spans="1:9" ht="15">
      <c r="A513" s="128" t="s">
        <v>397</v>
      </c>
      <c r="B513" s="128"/>
      <c r="C513" s="131">
        <v>1700484</v>
      </c>
      <c r="D513" s="145"/>
      <c r="E513" s="117"/>
      <c r="F513" s="117"/>
    </row>
    <row r="514" spans="1:9" ht="15">
      <c r="A514" s="128" t="s">
        <v>398</v>
      </c>
      <c r="B514" s="128"/>
      <c r="C514" s="129" t="s">
        <v>378</v>
      </c>
      <c r="D514" s="146"/>
      <c r="E514" s="117"/>
      <c r="F514" s="117"/>
    </row>
    <row r="515" spans="1:9" ht="15">
      <c r="A515" s="128" t="s">
        <v>399</v>
      </c>
      <c r="B515" s="128"/>
      <c r="C515" s="129" t="s">
        <v>378</v>
      </c>
      <c r="D515" s="147"/>
      <c r="E515" s="117"/>
      <c r="F515" s="117"/>
    </row>
    <row r="516" spans="1:9" ht="15">
      <c r="A516" s="128" t="s">
        <v>400</v>
      </c>
      <c r="B516" s="128"/>
      <c r="C516" s="129" t="s">
        <v>378</v>
      </c>
      <c r="D516" s="147"/>
      <c r="E516" s="117"/>
      <c r="F516" s="117"/>
    </row>
    <row r="517" spans="1:9" ht="15">
      <c r="A517" s="128" t="s">
        <v>401</v>
      </c>
      <c r="B517" s="128"/>
      <c r="C517" s="129" t="s">
        <v>378</v>
      </c>
      <c r="D517" s="147"/>
      <c r="E517" s="117"/>
      <c r="F517" s="117"/>
    </row>
    <row r="518" spans="1:9" ht="15">
      <c r="A518" s="128" t="s">
        <v>402</v>
      </c>
      <c r="B518" s="128"/>
      <c r="C518" s="129" t="s">
        <v>378</v>
      </c>
      <c r="D518" s="147"/>
      <c r="E518" s="117"/>
      <c r="F518" s="117"/>
      <c r="G518" s="148"/>
    </row>
    <row r="519" spans="1:9" ht="15">
      <c r="A519" s="128" t="s">
        <v>403</v>
      </c>
      <c r="B519" s="128"/>
      <c r="C519" s="129" t="s">
        <v>378</v>
      </c>
      <c r="D519" s="147"/>
      <c r="E519" s="117"/>
      <c r="F519" s="117"/>
      <c r="G519" s="148"/>
    </row>
    <row r="520" spans="1:9" ht="15">
      <c r="A520" s="128" t="s">
        <v>404</v>
      </c>
      <c r="B520" s="128"/>
      <c r="C520" s="129" t="s">
        <v>378</v>
      </c>
      <c r="D520" s="147"/>
      <c r="E520" s="117"/>
      <c r="F520" s="149"/>
    </row>
    <row r="521" spans="1:9" ht="15">
      <c r="A521" s="128" t="s">
        <v>405</v>
      </c>
      <c r="B521" s="128"/>
      <c r="C521" s="129" t="s">
        <v>378</v>
      </c>
      <c r="D521" s="147"/>
      <c r="E521" s="117"/>
      <c r="F521" s="117"/>
      <c r="I521" s="148"/>
    </row>
    <row r="522" spans="1:9" ht="15">
      <c r="A522" s="128" t="s">
        <v>406</v>
      </c>
      <c r="B522" s="128"/>
      <c r="C522" s="129" t="s">
        <v>378</v>
      </c>
      <c r="D522" s="147"/>
      <c r="E522" s="117"/>
      <c r="F522" s="117"/>
      <c r="I522" s="148"/>
    </row>
    <row r="523" spans="1:9" ht="12.75" customHeight="1">
      <c r="A523" s="128" t="s">
        <v>407</v>
      </c>
      <c r="B523" s="128"/>
      <c r="C523" s="129" t="s">
        <v>378</v>
      </c>
      <c r="D523" s="147"/>
      <c r="E523" s="117"/>
      <c r="F523" s="117"/>
      <c r="I523" s="148"/>
    </row>
    <row r="524" spans="1:9" ht="15">
      <c r="A524" s="150" t="s">
        <v>408</v>
      </c>
      <c r="B524" s="151"/>
      <c r="C524" s="131">
        <v>0</v>
      </c>
      <c r="D524" s="147"/>
      <c r="E524" s="117"/>
      <c r="F524" s="117"/>
      <c r="I524" s="148"/>
    </row>
    <row r="525" spans="1:9" ht="15">
      <c r="A525" s="124"/>
      <c r="B525" s="124"/>
      <c r="E525" s="14"/>
      <c r="F525" s="117"/>
      <c r="I525" s="148"/>
    </row>
    <row r="526" spans="1:9" ht="15">
      <c r="A526" s="142" t="s">
        <v>409</v>
      </c>
      <c r="B526" s="142"/>
      <c r="C526" s="126"/>
      <c r="D526" s="143">
        <f>SUM(C526:C533)</f>
        <v>5219428.99</v>
      </c>
      <c r="E526" s="14"/>
      <c r="F526" s="117"/>
      <c r="I526" s="148"/>
    </row>
    <row r="527" spans="1:9" ht="15">
      <c r="A527" s="128" t="s">
        <v>410</v>
      </c>
      <c r="B527" s="128"/>
      <c r="C527" s="131">
        <v>4429427.09</v>
      </c>
      <c r="D527" s="147"/>
      <c r="E527" s="14"/>
      <c r="F527" s="14"/>
      <c r="I527" s="148"/>
    </row>
    <row r="528" spans="1:9" ht="15">
      <c r="A528" s="128" t="s">
        <v>411</v>
      </c>
      <c r="B528" s="128"/>
      <c r="C528" s="131">
        <v>790000</v>
      </c>
      <c r="D528" s="147"/>
      <c r="E528" s="14"/>
      <c r="F528" s="14"/>
    </row>
    <row r="529" spans="1:6" ht="15">
      <c r="A529" s="128" t="s">
        <v>412</v>
      </c>
      <c r="B529" s="128"/>
      <c r="C529" s="129" t="s">
        <v>378</v>
      </c>
      <c r="D529" s="147"/>
      <c r="E529" s="14"/>
      <c r="F529" s="14"/>
    </row>
    <row r="530" spans="1:6" ht="15">
      <c r="A530" s="128" t="s">
        <v>413</v>
      </c>
      <c r="B530" s="128"/>
      <c r="C530" s="129" t="s">
        <v>378</v>
      </c>
      <c r="D530" s="147"/>
      <c r="E530" s="14"/>
      <c r="F530" s="14"/>
    </row>
    <row r="531" spans="1:6" ht="15">
      <c r="A531" s="128" t="s">
        <v>414</v>
      </c>
      <c r="B531" s="128"/>
      <c r="C531" s="129" t="s">
        <v>378</v>
      </c>
      <c r="D531" s="147"/>
      <c r="E531" s="14"/>
      <c r="F531" s="14"/>
    </row>
    <row r="532" spans="1:6" ht="15">
      <c r="A532" s="128" t="s">
        <v>415</v>
      </c>
      <c r="B532" s="128"/>
      <c r="C532" s="129" t="s">
        <v>378</v>
      </c>
      <c r="D532" s="147"/>
      <c r="E532" s="14"/>
      <c r="F532" s="14"/>
    </row>
    <row r="533" spans="1:6" ht="15">
      <c r="A533" s="150" t="s">
        <v>416</v>
      </c>
      <c r="B533" s="151"/>
      <c r="C533" s="152">
        <v>1.9</v>
      </c>
      <c r="D533" s="147"/>
      <c r="E533" s="14"/>
      <c r="F533" s="14"/>
    </row>
    <row r="534" spans="1:6" ht="15">
      <c r="A534" s="124"/>
      <c r="B534" s="124"/>
      <c r="E534" s="14"/>
      <c r="F534" s="14"/>
    </row>
    <row r="535" spans="1:6" ht="15">
      <c r="A535" s="153" t="s">
        <v>417</v>
      </c>
      <c r="D535" s="139">
        <f>+D505-D507+D526</f>
        <v>98154381.419999987</v>
      </c>
      <c r="E535" s="117"/>
      <c r="F535" s="117"/>
    </row>
    <row r="536" spans="1:6" ht="15">
      <c r="E536" s="154"/>
      <c r="F536" s="14"/>
    </row>
    <row r="537" spans="1:6" ht="15">
      <c r="E537" s="140"/>
      <c r="F537" s="14"/>
    </row>
    <row r="538" spans="1:6" ht="15">
      <c r="E538" s="155"/>
      <c r="F538" s="14"/>
    </row>
    <row r="539" spans="1:6" ht="15">
      <c r="E539" s="14"/>
      <c r="F539" s="14"/>
    </row>
    <row r="540" spans="1:6" ht="15">
      <c r="A540" s="16" t="s">
        <v>418</v>
      </c>
      <c r="B540" s="16"/>
      <c r="C540" s="16"/>
      <c r="D540" s="16"/>
      <c r="E540" s="16"/>
      <c r="F540" s="14"/>
    </row>
    <row r="541" spans="1:6" ht="15">
      <c r="A541" s="156"/>
      <c r="B541" s="156"/>
      <c r="C541" s="156"/>
      <c r="D541" s="156"/>
      <c r="E541" s="156"/>
      <c r="F541" s="14"/>
    </row>
    <row r="542" spans="1:6" ht="15">
      <c r="A542" s="156"/>
      <c r="B542" s="156"/>
      <c r="C542" s="156"/>
      <c r="D542" s="156"/>
      <c r="E542" s="156"/>
      <c r="F542" s="14"/>
    </row>
    <row r="543" spans="1:6" ht="21" customHeight="1">
      <c r="A543" s="63" t="s">
        <v>419</v>
      </c>
      <c r="B543" s="64" t="s">
        <v>54</v>
      </c>
      <c r="C543" s="90" t="s">
        <v>55</v>
      </c>
      <c r="D543" s="90" t="s">
        <v>56</v>
      </c>
      <c r="E543" s="14"/>
      <c r="F543" s="14"/>
    </row>
    <row r="544" spans="1:6" ht="15">
      <c r="A544" s="26" t="s">
        <v>420</v>
      </c>
      <c r="B544" s="157" t="s">
        <v>421</v>
      </c>
      <c r="C544" s="158" t="s">
        <v>421</v>
      </c>
      <c r="D544" s="158" t="s">
        <v>421</v>
      </c>
      <c r="E544" s="14"/>
      <c r="F544" s="14"/>
    </row>
    <row r="545" spans="1:6" ht="15">
      <c r="A545" s="28"/>
      <c r="B545" s="159">
        <v>0</v>
      </c>
      <c r="C545" s="160"/>
      <c r="D545" s="160"/>
      <c r="E545" s="14"/>
      <c r="F545" s="14"/>
    </row>
    <row r="546" spans="1:6" ht="15">
      <c r="A546" s="31"/>
      <c r="B546" s="161">
        <v>0</v>
      </c>
      <c r="C546" s="162">
        <v>0</v>
      </c>
      <c r="D546" s="162">
        <v>0</v>
      </c>
      <c r="E546" s="14"/>
      <c r="F546" s="14"/>
    </row>
    <row r="547" spans="1:6" ht="21" customHeight="1">
      <c r="B547" s="25">
        <f t="shared" ref="B547" si="10">SUM(B545:B546)</f>
        <v>0</v>
      </c>
      <c r="C547" s="25">
        <f t="shared" ref="C547:D547" si="11">SUM(C545:C546)</f>
        <v>0</v>
      </c>
      <c r="D547" s="25">
        <f t="shared" si="11"/>
        <v>0</v>
      </c>
      <c r="E547" s="14"/>
      <c r="F547" s="14"/>
    </row>
    <row r="548" spans="1:6" ht="15">
      <c r="E548" s="14"/>
      <c r="F548" s="14"/>
    </row>
    <row r="549" spans="1:6" ht="15">
      <c r="E549" s="14"/>
      <c r="F549" s="14"/>
    </row>
    <row r="550" spans="1:6" ht="12" customHeight="1">
      <c r="E550" s="14"/>
      <c r="F550" s="14"/>
    </row>
    <row r="551" spans="1:6" ht="15">
      <c r="A551" s="3" t="s">
        <v>422</v>
      </c>
      <c r="B551" s="110"/>
      <c r="C551" s="110"/>
      <c r="D551" s="110"/>
    </row>
    <row r="552" spans="1:6" ht="15">
      <c r="B552" s="110"/>
      <c r="C552" s="110"/>
      <c r="D552" s="110"/>
    </row>
    <row r="553" spans="1:6" ht="15">
      <c r="B553" s="110"/>
      <c r="C553" s="110"/>
      <c r="D553" s="110"/>
    </row>
    <row r="554" spans="1:6" ht="15">
      <c r="F554" s="14"/>
    </row>
    <row r="555" spans="1:6" ht="15">
      <c r="A555" s="163"/>
      <c r="B555" s="110"/>
      <c r="C555" s="163"/>
      <c r="D555" s="163"/>
      <c r="E555" s="163"/>
      <c r="F555" s="164"/>
    </row>
    <row r="556" spans="1:6" ht="15">
      <c r="A556" s="165" t="s">
        <v>423</v>
      </c>
      <c r="B556" s="110"/>
      <c r="C556" s="166" t="s">
        <v>424</v>
      </c>
      <c r="D556" s="166"/>
      <c r="E556" s="166"/>
      <c r="F556" s="167"/>
    </row>
    <row r="557" spans="1:6" ht="15">
      <c r="A557" s="165" t="s">
        <v>425</v>
      </c>
      <c r="B557" s="110"/>
      <c r="C557" s="168" t="s">
        <v>426</v>
      </c>
      <c r="D557" s="168"/>
      <c r="E557" s="168"/>
      <c r="F557" s="169"/>
    </row>
    <row r="558" spans="1:6" ht="15">
      <c r="A558" s="110"/>
      <c r="B558" s="110"/>
      <c r="C558" s="168"/>
      <c r="D558" s="168"/>
      <c r="E558" s="168"/>
      <c r="F558" s="110"/>
    </row>
    <row r="559" spans="1:6" ht="15">
      <c r="A559" s="110"/>
      <c r="B559" s="110"/>
      <c r="C559" s="110"/>
      <c r="D559" s="110"/>
      <c r="E559" s="110"/>
      <c r="F559" s="110"/>
    </row>
    <row r="560" spans="1:6" ht="12.75" customHeight="1"/>
    <row r="563" ht="12.75" customHeight="1"/>
  </sheetData>
  <mergeCells count="70">
    <mergeCell ref="A534:B534"/>
    <mergeCell ref="A540:E540"/>
    <mergeCell ref="C556:E556"/>
    <mergeCell ref="C557:E558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D504"/>
    <mergeCell ref="A505:B505"/>
    <mergeCell ref="A506:B506"/>
    <mergeCell ref="A507:B507"/>
    <mergeCell ref="A508:B508"/>
    <mergeCell ref="A509:B509"/>
    <mergeCell ref="A478:B478"/>
    <mergeCell ref="A479:B479"/>
    <mergeCell ref="A480:B480"/>
    <mergeCell ref="A481:B481"/>
    <mergeCell ref="A502:D502"/>
    <mergeCell ref="A503:D503"/>
    <mergeCell ref="A472:B472"/>
    <mergeCell ref="A473:B473"/>
    <mergeCell ref="A474:B474"/>
    <mergeCell ref="A475:B475"/>
    <mergeCell ref="A476:B476"/>
    <mergeCell ref="A477:B477"/>
    <mergeCell ref="A466:B466"/>
    <mergeCell ref="A467:B467"/>
    <mergeCell ref="A468:B468"/>
    <mergeCell ref="A469:B469"/>
    <mergeCell ref="A470:B470"/>
    <mergeCell ref="A471:B471"/>
    <mergeCell ref="C232:D232"/>
    <mergeCell ref="C241:D241"/>
    <mergeCell ref="A461:D461"/>
    <mergeCell ref="A463:D463"/>
    <mergeCell ref="A464:D464"/>
    <mergeCell ref="A465:D465"/>
    <mergeCell ref="C131:D131"/>
    <mergeCell ref="A146:C146"/>
    <mergeCell ref="C180:D180"/>
    <mergeCell ref="C187:D187"/>
    <mergeCell ref="C194:D194"/>
    <mergeCell ref="C201:D201"/>
    <mergeCell ref="A1:E1"/>
    <mergeCell ref="A2:F2"/>
    <mergeCell ref="A3:F3"/>
    <mergeCell ref="A8:E8"/>
    <mergeCell ref="C59:E59"/>
    <mergeCell ref="C67:D67"/>
  </mergeCells>
  <dataValidations count="4">
    <dataValidation allowBlank="1" showInputMessage="1" showErrorMessage="1" prompt="Especificar origen de dicho recurso: Federal, Estatal, Municipal, Particulares." sqref="C176 C183 C190"/>
    <dataValidation allowBlank="1" showInputMessage="1" showErrorMessage="1" prompt="Características cualitativas significativas que les impacten financieramente." sqref="C144:D144 D176 D183 D190"/>
    <dataValidation allowBlank="1" showInputMessage="1" showErrorMessage="1" prompt="Corresponde al número de la cuenta de acuerdo al Plan de Cuentas emitido por el CONAC (DOF 22/11/2010)." sqref="A144"/>
    <dataValidation allowBlank="1" showInputMessage="1" showErrorMessage="1" prompt="Saldo final del periodo que corresponde la cuenta pública presentada (mensual:  enero, febrero, marzo, etc.; trimestral: 1er, 2do, 3ro. o 4to.)." sqref="B144 B176 B183 B190"/>
  </dataValidations>
  <pageMargins left="0.70866141732283472" right="0.70866141732283472" top="0.39370078740157483" bottom="0.74803149606299213" header="0.31496062992125984" footer="0.31496062992125984"/>
  <pageSetup scale="73" firstPageNumber="9" fitToHeight="4" orientation="landscape" useFirstPageNumber="1" r:id="rId1"/>
  <headerFooter>
    <oddFooter>&amp;R&amp;P</oddFooter>
    <firstFooter>&amp;R9</firstFooter>
  </headerFooter>
  <rowBreaks count="2" manualBreakCount="2">
    <brk id="386" max="5" man="1"/>
    <brk id="442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2017-07-06T15:38:28Z</dcterms:created>
  <dcterms:modified xsi:type="dcterms:W3CDTF">2017-07-06T15:38:47Z</dcterms:modified>
</cp:coreProperties>
</file>