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4" i="1" l="1"/>
  <c r="J44" i="1"/>
  <c r="H44" i="1"/>
  <c r="F44" i="1"/>
  <c r="E44" i="1"/>
  <c r="D44" i="1"/>
  <c r="K39" i="1"/>
  <c r="F39" i="1"/>
  <c r="K38" i="1"/>
  <c r="J38" i="1"/>
  <c r="I38" i="1"/>
  <c r="H38" i="1"/>
  <c r="G38" i="1"/>
  <c r="F38" i="1"/>
  <c r="E38" i="1"/>
  <c r="D38" i="1"/>
  <c r="K36" i="1"/>
  <c r="F36" i="1"/>
  <c r="K35" i="1"/>
  <c r="F35" i="1"/>
  <c r="K34" i="1"/>
  <c r="F34" i="1"/>
  <c r="K33" i="1"/>
  <c r="F33" i="1"/>
  <c r="J32" i="1"/>
  <c r="I32" i="1"/>
  <c r="H32" i="1"/>
  <c r="G32" i="1"/>
  <c r="E32" i="1"/>
  <c r="D32" i="1"/>
  <c r="F32" i="1" s="1"/>
  <c r="K32" i="1" s="1"/>
  <c r="K31" i="1"/>
  <c r="F31" i="1"/>
  <c r="J30" i="1"/>
  <c r="I30" i="1"/>
  <c r="H30" i="1"/>
  <c r="G30" i="1"/>
  <c r="E30" i="1"/>
  <c r="D30" i="1"/>
  <c r="F30" i="1" s="1"/>
  <c r="K30" i="1" s="1"/>
  <c r="K29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K21" i="1"/>
  <c r="F21" i="1"/>
  <c r="K20" i="1"/>
  <c r="F20" i="1"/>
  <c r="K19" i="1"/>
  <c r="F19" i="1"/>
  <c r="K18" i="1"/>
  <c r="F18" i="1"/>
  <c r="K17" i="1"/>
  <c r="F17" i="1"/>
  <c r="J16" i="1"/>
  <c r="I16" i="1"/>
  <c r="H16" i="1"/>
  <c r="G16" i="1"/>
  <c r="E16" i="1"/>
  <c r="D16" i="1"/>
  <c r="F16" i="1" s="1"/>
  <c r="K16" i="1" s="1"/>
  <c r="K15" i="1"/>
  <c r="F15" i="1"/>
  <c r="K14" i="1"/>
  <c r="F14" i="1"/>
  <c r="K13" i="1"/>
  <c r="F13" i="1"/>
  <c r="J12" i="1"/>
  <c r="I12" i="1"/>
  <c r="H12" i="1"/>
  <c r="G12" i="1"/>
  <c r="G40" i="1" s="1"/>
  <c r="E12" i="1"/>
  <c r="D12" i="1"/>
  <c r="F12" i="1" s="1"/>
  <c r="K12" i="1" s="1"/>
  <c r="K11" i="1"/>
  <c r="F11" i="1"/>
  <c r="J10" i="1"/>
  <c r="J40" i="1" s="1"/>
  <c r="I10" i="1"/>
  <c r="I40" i="1" s="1"/>
  <c r="H10" i="1"/>
  <c r="H40" i="1" s="1"/>
  <c r="G10" i="1"/>
  <c r="E10" i="1"/>
  <c r="E40" i="1" s="1"/>
  <c r="D10" i="1"/>
  <c r="D40" i="1" s="1"/>
  <c r="F10" i="1" l="1"/>
  <c r="K10" i="1" l="1"/>
  <c r="K40" i="1" s="1"/>
  <c r="F40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<sst xmlns="http://schemas.openxmlformats.org/spreadsheetml/2006/main" count="53" uniqueCount="53">
  <si>
    <t>ESTADO ANALÍTICO DEL EJERCICIO DEL PRESUPUESTO DE EGRESOS</t>
  </si>
  <si>
    <t>CLASIFICACIÓN POR OBJETO DEL GASTO (CAPÍTULO Y CONCEPTO)</t>
  </si>
  <si>
    <t>Del 1 de Enero al 30 de Junio de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</si>
  <si>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</si>
  <si>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</si>
  <si>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</si>
  <si>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</si>
  <si>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</si>
  <si>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</si>
  <si>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</si>
  <si>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</si>
  <si>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</si>
  <si>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</si>
  <si>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</si>
  <si>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</si>
  <si>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</si>
  <si>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</si>
  <si>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</si>
  <si>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</si>
  <si>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</si>
  <si>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</si>
  <si>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</si>
  <si>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</si>
  <si>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</si>
  <si>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</si>
  <si>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</si>
  <si>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</si>
  <si>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</si>
  <si>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</si>
  <si>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</si>
  <si>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</si>
  <si>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</si>
  <si>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</si>
  <si>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</si>
  <si>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</si>
  <si>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</si>
  <si>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</si>
  <si>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</si>
  <si>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</si>
  <si>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</si>
  <si>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Equipo de Cómputo y Tecnología de la Informac</t>
  </si>
  <si>
    <t>Cámaras Fotográficas y de Video</t>
  </si>
  <si>
    <t>Equipo e Instrumental Médico y de Laboratorio</t>
  </si>
  <si>
    <t>Vehículos y equipos de transporte</t>
  </si>
  <si>
    <t>Maquinaria, Otros Equipos de Transporte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</si>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</sst>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43" fontId="2" fillId="2" borderId="4" xfId="1" applyFont="1" applyFill="1" applyBorder="1" applyAlignment="1">
      <alignment horizontal="right" vertical="top" wrapText="1"/>
    </xf>
    <xf numFmtId="43" fontId="2" fillId="2" borderId="4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6" fillId="2" borderId="5" xfId="0" applyFont="1" applyFill="1" applyBorder="1" applyAlignment="1">
      <alignment vertical="center" wrapText="1"/>
    </xf>
    <xf numFmtId="4" fontId="0" fillId="0" borderId="5" xfId="0" applyNumberFormat="1" applyBorder="1"/>
    <xf numFmtId="0" fontId="4" fillId="2" borderId="5" xfId="0" applyFont="1" applyFill="1" applyBorder="1" applyAlignment="1">
      <alignment horizontal="left" vertical="center" wrapText="1"/>
    </xf>
    <xf numFmtId="0" fontId="5" fillId="2" borderId="0" xfId="0" applyFont="1" applyFill="1"/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43" fontId="5" fillId="2" borderId="2" xfId="1" applyFont="1" applyFill="1" applyBorder="1" applyAlignment="1">
      <alignment vertical="center" wrapText="1"/>
    </xf>
    <xf numFmtId="0" fontId="5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POR%20A&#209;O/INFORMES%202015/ESTADOS%20FINANCIEROS%202015/ESTADOS%20FINANCIEROS%20JUNI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4.5703125" style="3" customWidth="1"/>
    <col min="3" max="3" width="57.28515625" style="3" customWidth="1"/>
    <col min="4" max="4" width="13.140625" style="3" bestFit="1" customWidth="1"/>
    <col min="5" max="5" width="14.140625" style="3" customWidth="1"/>
    <col min="6" max="6" width="13.140625" style="3" bestFit="1" customWidth="1"/>
    <col min="7" max="7" width="13.140625" style="3" customWidth="1"/>
    <col min="8" max="8" width="14.140625" style="3" customWidth="1"/>
    <col min="9" max="9" width="13.85546875" style="3" customWidth="1"/>
    <col min="10" max="10" width="13.140625" style="3" bestFit="1" customWidth="1"/>
    <col min="11" max="11" width="13.28515625" style="3" bestFit="1" customWidth="1"/>
    <col min="12" max="12" width="3.7109375" style="1" customWidth="1"/>
    <col min="13" max="16384" width="11.42578125" style="3"/>
  </cols>
  <sheetData>
    <row r="1" spans="2:11" ht="14.2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ht="14.2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2:11" ht="14.2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ht="6.75" customHeight="1" x14ac:dyDescent="0.2"/>
    <row r="5" spans="2:11" s="1" customFormat="1" ht="18" customHeight="1" x14ac:dyDescent="0.2">
      <c r="C5" s="4" t="s">
        <v>3</v>
      </c>
      <c r="D5" s="5" t="s">
        <v>4</v>
      </c>
      <c r="E5" s="6"/>
      <c r="F5" s="7"/>
      <c r="G5" s="7"/>
      <c r="H5" s="5"/>
      <c r="I5" s="5"/>
      <c r="J5" s="5"/>
    </row>
    <row r="6" spans="2:11" s="1" customFormat="1" ht="6.75" customHeight="1" x14ac:dyDescent="0.2"/>
    <row r="7" spans="2:11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2:11" ht="24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2:11" ht="11.25" customHeight="1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x14ac:dyDescent="0.2">
      <c r="B10" s="11" t="s">
        <v>17</v>
      </c>
      <c r="C10" s="12"/>
      <c r="D10" s="13">
        <f>SUM(D11:D11)</f>
        <v>34604720.479999997</v>
      </c>
      <c r="E10" s="13">
        <f>SUM(E11:E11)</f>
        <v>14999800.09</v>
      </c>
      <c r="F10" s="13">
        <f>+D10+E10</f>
        <v>49604520.569999993</v>
      </c>
      <c r="G10" s="13">
        <f>SUM(G11:G11)</f>
        <v>32046619.420000002</v>
      </c>
      <c r="H10" s="13">
        <f>SUM(H11:H11)</f>
        <v>32046619.420000002</v>
      </c>
      <c r="I10" s="13">
        <f>SUM(I11:I11)</f>
        <v>32046619.420000002</v>
      </c>
      <c r="J10" s="13">
        <f>SUM(J11:J11)</f>
        <v>32046619.420000002</v>
      </c>
      <c r="K10" s="13">
        <f>+F10-H10</f>
        <v>17557901.149999991</v>
      </c>
    </row>
    <row r="11" spans="2:11" x14ac:dyDescent="0.2">
      <c r="B11" s="14"/>
      <c r="C11" s="15" t="s">
        <v>18</v>
      </c>
      <c r="D11" s="16">
        <v>34604720.479999997</v>
      </c>
      <c r="E11" s="16">
        <v>14999800.09</v>
      </c>
      <c r="F11" s="16">
        <f>+D11+E11</f>
        <v>49604520.569999993</v>
      </c>
      <c r="G11" s="16">
        <v>32046619.420000002</v>
      </c>
      <c r="H11" s="16">
        <v>32046619.420000002</v>
      </c>
      <c r="I11" s="16">
        <v>32046619.420000002</v>
      </c>
      <c r="J11" s="16">
        <v>32046619.420000002</v>
      </c>
      <c r="K11" s="16">
        <f>+F11-H11</f>
        <v>17557901.149999991</v>
      </c>
    </row>
    <row r="12" spans="2:11" x14ac:dyDescent="0.2">
      <c r="B12" s="11" t="s">
        <v>19</v>
      </c>
      <c r="C12" s="12"/>
      <c r="D12" s="13">
        <f>SUM(D13:D15)</f>
        <v>2838859.7600000002</v>
      </c>
      <c r="E12" s="13">
        <f>SUM(E13:E15)</f>
        <v>1510953.84</v>
      </c>
      <c r="F12" s="13">
        <f t="shared" ref="F12:F36" si="0">+D12+E12</f>
        <v>4349813.6000000006</v>
      </c>
      <c r="G12" s="13">
        <f>SUM(G13:G15)</f>
        <v>1603879.8900000001</v>
      </c>
      <c r="H12" s="13">
        <f>SUM(H13:H15)</f>
        <v>1603879.8900000001</v>
      </c>
      <c r="I12" s="13">
        <f>SUM(I13:I15)</f>
        <v>1603879.8900000001</v>
      </c>
      <c r="J12" s="13">
        <f>SUM(J13:J15)</f>
        <v>1603879.8900000001</v>
      </c>
      <c r="K12" s="13">
        <f t="shared" ref="K12:K36" si="1">+F12-H12</f>
        <v>2745933.7100000004</v>
      </c>
    </row>
    <row r="13" spans="2:11" x14ac:dyDescent="0.2">
      <c r="B13" s="14"/>
      <c r="C13" s="15" t="s">
        <v>20</v>
      </c>
      <c r="D13" s="17">
        <v>2260018.2400000002</v>
      </c>
      <c r="E13" s="17">
        <v>955702.94</v>
      </c>
      <c r="F13" s="17">
        <f t="shared" si="0"/>
        <v>3215721.18</v>
      </c>
      <c r="G13" s="17">
        <v>1012890.3</v>
      </c>
      <c r="H13" s="17">
        <v>1012890.3</v>
      </c>
      <c r="I13" s="17">
        <v>1012890.3</v>
      </c>
      <c r="J13" s="17">
        <v>1012890.3</v>
      </c>
      <c r="K13" s="13">
        <f t="shared" si="1"/>
        <v>2202830.88</v>
      </c>
    </row>
    <row r="14" spans="2:11" x14ac:dyDescent="0.2">
      <c r="B14" s="14"/>
      <c r="C14" s="15" t="s">
        <v>21</v>
      </c>
      <c r="D14" s="17">
        <v>330409.68</v>
      </c>
      <c r="E14" s="17">
        <v>421212.59</v>
      </c>
      <c r="F14" s="17">
        <f t="shared" si="0"/>
        <v>751622.27</v>
      </c>
      <c r="G14" s="17">
        <v>498297.99</v>
      </c>
      <c r="H14" s="17">
        <v>498297.99</v>
      </c>
      <c r="I14" s="17">
        <v>498297.99</v>
      </c>
      <c r="J14" s="17">
        <v>498297.99</v>
      </c>
      <c r="K14" s="13">
        <f t="shared" si="1"/>
        <v>253324.28000000003</v>
      </c>
    </row>
    <row r="15" spans="2:11" x14ac:dyDescent="0.2">
      <c r="B15" s="14"/>
      <c r="C15" s="15" t="s">
        <v>22</v>
      </c>
      <c r="D15" s="17">
        <v>248431.84</v>
      </c>
      <c r="E15" s="17">
        <v>134038.31</v>
      </c>
      <c r="F15" s="17">
        <f t="shared" si="0"/>
        <v>382470.15</v>
      </c>
      <c r="G15" s="17">
        <v>92691.6</v>
      </c>
      <c r="H15" s="17">
        <v>92691.6</v>
      </c>
      <c r="I15" s="17">
        <v>92691.6</v>
      </c>
      <c r="J15" s="17">
        <v>92691.6</v>
      </c>
      <c r="K15" s="13">
        <f t="shared" si="1"/>
        <v>289778.55000000005</v>
      </c>
    </row>
    <row r="16" spans="2:11" x14ac:dyDescent="0.2">
      <c r="B16" s="11" t="s">
        <v>23</v>
      </c>
      <c r="C16" s="12"/>
      <c r="D16" s="13">
        <f>SUM(D17:D29)</f>
        <v>10936343.719999999</v>
      </c>
      <c r="E16" s="13">
        <f>SUM(E17:E29)</f>
        <v>5797087.3399999999</v>
      </c>
      <c r="F16" s="13">
        <f t="shared" si="0"/>
        <v>16733431.059999999</v>
      </c>
      <c r="G16" s="13">
        <f>SUM(G17:G29)</f>
        <v>5356044.8000000007</v>
      </c>
      <c r="H16" s="13">
        <f>SUM(H17:H29)</f>
        <v>5356044.8000000007</v>
      </c>
      <c r="I16" s="13">
        <f>SUM(I17:I29)</f>
        <v>5356044.8000000007</v>
      </c>
      <c r="J16" s="13">
        <f>SUM(J17:J29)</f>
        <v>5356044.8000000007</v>
      </c>
      <c r="K16" s="13">
        <f t="shared" si="1"/>
        <v>11377386.259999998</v>
      </c>
    </row>
    <row r="17" spans="2:13" x14ac:dyDescent="0.2">
      <c r="B17" s="14"/>
      <c r="C17" s="15" t="s">
        <v>24</v>
      </c>
      <c r="D17" s="17">
        <v>242411.65</v>
      </c>
      <c r="E17" s="17">
        <v>148544</v>
      </c>
      <c r="F17" s="17">
        <f t="shared" si="0"/>
        <v>390955.65</v>
      </c>
      <c r="G17" s="17">
        <v>51509.599999999999</v>
      </c>
      <c r="H17" s="17">
        <v>51509.599999999999</v>
      </c>
      <c r="I17" s="17">
        <v>51509.599999999999</v>
      </c>
      <c r="J17" s="17">
        <v>51509.599999999999</v>
      </c>
      <c r="K17" s="13">
        <f t="shared" si="1"/>
        <v>339446.05000000005</v>
      </c>
    </row>
    <row r="18" spans="2:13" x14ac:dyDescent="0.2">
      <c r="B18" s="14"/>
      <c r="C18" s="15" t="s">
        <v>25</v>
      </c>
      <c r="D18" s="17">
        <v>0</v>
      </c>
      <c r="E18" s="17">
        <v>0</v>
      </c>
      <c r="F18" s="17">
        <f t="shared" si="0"/>
        <v>0</v>
      </c>
      <c r="G18" s="17">
        <v>0</v>
      </c>
      <c r="H18" s="17">
        <v>0</v>
      </c>
      <c r="I18" s="17">
        <v>0</v>
      </c>
      <c r="J18" s="17">
        <v>0</v>
      </c>
      <c r="K18" s="13">
        <f t="shared" si="1"/>
        <v>0</v>
      </c>
    </row>
    <row r="19" spans="2:13" x14ac:dyDescent="0.2">
      <c r="B19" s="14"/>
      <c r="C19" s="15" t="s">
        <v>26</v>
      </c>
      <c r="D19" s="17">
        <v>0</v>
      </c>
      <c r="E19" s="17">
        <v>0</v>
      </c>
      <c r="F19" s="17">
        <f t="shared" si="0"/>
        <v>0</v>
      </c>
      <c r="G19" s="17">
        <v>0</v>
      </c>
      <c r="H19" s="17">
        <v>0</v>
      </c>
      <c r="I19" s="17">
        <v>0</v>
      </c>
      <c r="J19" s="17">
        <v>0</v>
      </c>
      <c r="K19" s="13">
        <f t="shared" si="1"/>
        <v>0</v>
      </c>
    </row>
    <row r="20" spans="2:13" x14ac:dyDescent="0.2">
      <c r="B20" s="14"/>
      <c r="C20" s="15" t="s">
        <v>27</v>
      </c>
      <c r="D20" s="17">
        <v>3158938.27</v>
      </c>
      <c r="E20" s="17">
        <v>917097.31</v>
      </c>
      <c r="F20" s="17">
        <f t="shared" si="0"/>
        <v>4076035.58</v>
      </c>
      <c r="G20" s="17">
        <v>1234290.46</v>
      </c>
      <c r="H20" s="17">
        <v>1234290.46</v>
      </c>
      <c r="I20" s="17">
        <v>1234290.46</v>
      </c>
      <c r="J20" s="17">
        <v>1234290.46</v>
      </c>
      <c r="K20" s="13">
        <f t="shared" si="1"/>
        <v>2841745.12</v>
      </c>
    </row>
    <row r="21" spans="2:13" x14ac:dyDescent="0.2">
      <c r="B21" s="14"/>
      <c r="C21" s="15" t="s">
        <v>28</v>
      </c>
      <c r="D21" s="17">
        <v>57759.24</v>
      </c>
      <c r="E21" s="17">
        <v>48879.62</v>
      </c>
      <c r="F21" s="17">
        <f t="shared" si="0"/>
        <v>106638.86</v>
      </c>
      <c r="G21" s="17">
        <v>24386.57</v>
      </c>
      <c r="H21" s="17">
        <v>24386.57</v>
      </c>
      <c r="I21" s="17">
        <v>24386.57</v>
      </c>
      <c r="J21" s="17">
        <v>24386.57</v>
      </c>
      <c r="K21" s="13">
        <f t="shared" si="1"/>
        <v>82252.290000000008</v>
      </c>
    </row>
    <row r="22" spans="2:13" x14ac:dyDescent="0.2">
      <c r="B22" s="14"/>
      <c r="C22" s="15" t="s">
        <v>29</v>
      </c>
      <c r="D22" s="17">
        <v>90827.1</v>
      </c>
      <c r="E22" s="17">
        <v>291583.31</v>
      </c>
      <c r="F22" s="17">
        <f t="shared" si="0"/>
        <v>382410.41000000003</v>
      </c>
      <c r="G22" s="17">
        <v>3028.08</v>
      </c>
      <c r="H22" s="17">
        <v>3028.08</v>
      </c>
      <c r="I22" s="17">
        <v>3028.08</v>
      </c>
      <c r="J22" s="17">
        <v>3028.08</v>
      </c>
      <c r="K22" s="13">
        <f t="shared" si="1"/>
        <v>379382.33</v>
      </c>
    </row>
    <row r="23" spans="2:13" x14ac:dyDescent="0.2">
      <c r="B23" s="14"/>
      <c r="C23" s="15" t="s">
        <v>30</v>
      </c>
      <c r="D23" s="17">
        <v>2064159.92</v>
      </c>
      <c r="E23" s="17">
        <v>1091836.76</v>
      </c>
      <c r="F23" s="17">
        <f t="shared" si="0"/>
        <v>3155996.6799999997</v>
      </c>
      <c r="G23" s="17">
        <v>1449110.72</v>
      </c>
      <c r="H23" s="17">
        <v>1449110.72</v>
      </c>
      <c r="I23" s="17">
        <v>1449110.72</v>
      </c>
      <c r="J23" s="17">
        <v>1449110.72</v>
      </c>
      <c r="K23" s="13">
        <f t="shared" si="1"/>
        <v>1706885.9599999997</v>
      </c>
    </row>
    <row r="24" spans="2:13" x14ac:dyDescent="0.2">
      <c r="B24" s="14"/>
      <c r="C24" s="15" t="s">
        <v>31</v>
      </c>
      <c r="D24" s="17">
        <v>174105.84</v>
      </c>
      <c r="E24" s="17">
        <v>168933.75</v>
      </c>
      <c r="F24" s="17">
        <f t="shared" si="0"/>
        <v>343039.58999999997</v>
      </c>
      <c r="G24" s="17">
        <v>0</v>
      </c>
      <c r="H24" s="17">
        <v>0</v>
      </c>
      <c r="I24" s="17">
        <v>0</v>
      </c>
      <c r="J24" s="17">
        <v>0</v>
      </c>
      <c r="K24" s="13">
        <f t="shared" si="1"/>
        <v>343039.58999999997</v>
      </c>
    </row>
    <row r="25" spans="2:13" x14ac:dyDescent="0.2">
      <c r="B25" s="14"/>
      <c r="C25" s="15" t="s">
        <v>32</v>
      </c>
      <c r="D25" s="17">
        <v>517178.99</v>
      </c>
      <c r="E25" s="17">
        <v>321029.84999999998</v>
      </c>
      <c r="F25" s="17">
        <f t="shared" si="0"/>
        <v>838208.84</v>
      </c>
      <c r="G25" s="17">
        <v>437268.39</v>
      </c>
      <c r="H25" s="17">
        <v>437268.39</v>
      </c>
      <c r="I25" s="17">
        <v>437268.39</v>
      </c>
      <c r="J25" s="17">
        <v>437268.39</v>
      </c>
      <c r="K25" s="13">
        <f t="shared" si="1"/>
        <v>400940.44999999995</v>
      </c>
    </row>
    <row r="26" spans="2:13" x14ac:dyDescent="0.2">
      <c r="B26" s="14"/>
      <c r="C26" s="15" t="s">
        <v>33</v>
      </c>
      <c r="D26" s="17">
        <v>1102518.8899999999</v>
      </c>
      <c r="E26" s="17">
        <v>75688.36</v>
      </c>
      <c r="F26" s="17">
        <f t="shared" si="0"/>
        <v>1178207.25</v>
      </c>
      <c r="G26" s="17">
        <v>296184.88</v>
      </c>
      <c r="H26" s="17">
        <v>296184.88</v>
      </c>
      <c r="I26" s="17">
        <v>296184.88</v>
      </c>
      <c r="J26" s="17">
        <v>296184.88</v>
      </c>
      <c r="K26" s="13">
        <f t="shared" si="1"/>
        <v>882022.37</v>
      </c>
      <c r="M26" s="18"/>
    </row>
    <row r="27" spans="2:13" x14ac:dyDescent="0.2">
      <c r="B27" s="14"/>
      <c r="C27" s="15" t="s">
        <v>34</v>
      </c>
      <c r="D27" s="17">
        <v>2020489.51</v>
      </c>
      <c r="E27" s="17">
        <v>1393968.42</v>
      </c>
      <c r="F27" s="17">
        <f t="shared" si="0"/>
        <v>3414457.9299999997</v>
      </c>
      <c r="G27" s="17">
        <v>1076561.49</v>
      </c>
      <c r="H27" s="17">
        <v>1076561.49</v>
      </c>
      <c r="I27" s="17">
        <v>1076561.49</v>
      </c>
      <c r="J27" s="17">
        <v>1076561.49</v>
      </c>
      <c r="K27" s="13">
        <f t="shared" si="1"/>
        <v>2337896.4399999995</v>
      </c>
      <c r="M27" s="18"/>
    </row>
    <row r="28" spans="2:13" x14ac:dyDescent="0.2">
      <c r="B28" s="14"/>
      <c r="C28" s="15" t="s">
        <v>35</v>
      </c>
      <c r="D28" s="17">
        <v>107030.69</v>
      </c>
      <c r="E28" s="17">
        <v>1034587.45</v>
      </c>
      <c r="F28" s="17">
        <f t="shared" si="0"/>
        <v>1141618.1399999999</v>
      </c>
      <c r="G28" s="17">
        <v>523468.9</v>
      </c>
      <c r="H28" s="17">
        <v>523468.9</v>
      </c>
      <c r="I28" s="17">
        <v>523468.9</v>
      </c>
      <c r="J28" s="17">
        <v>523468.9</v>
      </c>
      <c r="K28" s="13">
        <f t="shared" si="1"/>
        <v>618149.23999999987</v>
      </c>
    </row>
    <row r="29" spans="2:13" x14ac:dyDescent="0.2">
      <c r="B29" s="14"/>
      <c r="C29" s="15" t="s">
        <v>36</v>
      </c>
      <c r="D29" s="17">
        <v>1400923.62</v>
      </c>
      <c r="E29" s="17">
        <v>304938.51</v>
      </c>
      <c r="F29" s="17">
        <f t="shared" si="0"/>
        <v>1705862.1300000001</v>
      </c>
      <c r="G29" s="17">
        <v>260235.71</v>
      </c>
      <c r="H29" s="17">
        <v>260235.71</v>
      </c>
      <c r="I29" s="17">
        <v>260235.71</v>
      </c>
      <c r="J29" s="17">
        <v>260235.71</v>
      </c>
      <c r="K29" s="13">
        <f t="shared" si="1"/>
        <v>1445626.4200000002</v>
      </c>
    </row>
    <row r="30" spans="2:13" x14ac:dyDescent="0.2">
      <c r="B30" s="11" t="s">
        <v>37</v>
      </c>
      <c r="C30" s="12"/>
      <c r="D30" s="13">
        <f>SUM(D31:D31)</f>
        <v>1214000</v>
      </c>
      <c r="E30" s="13">
        <f>SUM(E31:E31)</f>
        <v>0</v>
      </c>
      <c r="F30" s="13">
        <f t="shared" si="0"/>
        <v>1214000</v>
      </c>
      <c r="G30" s="13">
        <f>SUM(G31:G31)</f>
        <v>288430</v>
      </c>
      <c r="H30" s="13">
        <f>SUM(H31:H31)</f>
        <v>288430</v>
      </c>
      <c r="I30" s="13">
        <f>SUM(I31:I31)</f>
        <v>288430</v>
      </c>
      <c r="J30" s="13">
        <f>SUM(J31:J31)</f>
        <v>288430</v>
      </c>
      <c r="K30" s="13">
        <f t="shared" si="1"/>
        <v>925570</v>
      </c>
    </row>
    <row r="31" spans="2:13" x14ac:dyDescent="0.2">
      <c r="B31" s="14"/>
      <c r="C31" s="15" t="s">
        <v>38</v>
      </c>
      <c r="D31" s="17">
        <v>1214000</v>
      </c>
      <c r="E31" s="17"/>
      <c r="F31" s="17">
        <f t="shared" si="0"/>
        <v>1214000</v>
      </c>
      <c r="G31" s="17">
        <v>288430</v>
      </c>
      <c r="H31" s="17">
        <v>288430</v>
      </c>
      <c r="I31" s="17">
        <v>288430</v>
      </c>
      <c r="J31" s="17">
        <v>288430</v>
      </c>
      <c r="K31" s="13">
        <f t="shared" si="1"/>
        <v>925570</v>
      </c>
    </row>
    <row r="32" spans="2:13" x14ac:dyDescent="0.2">
      <c r="B32" s="11" t="s">
        <v>39</v>
      </c>
      <c r="C32" s="12"/>
      <c r="D32" s="13">
        <f>SUM(D33:D37)</f>
        <v>512250</v>
      </c>
      <c r="E32" s="13">
        <f>SUM(E33:E37)</f>
        <v>8533311.0800000001</v>
      </c>
      <c r="F32" s="13">
        <f t="shared" si="0"/>
        <v>9045561.0800000001</v>
      </c>
      <c r="G32" s="13">
        <f>SUM(G33:G37)</f>
        <v>3603356.1300000004</v>
      </c>
      <c r="H32" s="13">
        <f>SUM(H33:H37)</f>
        <v>3603356.1300000004</v>
      </c>
      <c r="I32" s="13">
        <f>SUM(I33:I37)</f>
        <v>3603356.1300000004</v>
      </c>
      <c r="J32" s="13">
        <f>SUM(J33:J37)</f>
        <v>3603356.1300000004</v>
      </c>
      <c r="K32" s="13">
        <f t="shared" si="1"/>
        <v>5442204.9499999993</v>
      </c>
    </row>
    <row r="33" spans="1:12" x14ac:dyDescent="0.2">
      <c r="B33" s="14"/>
      <c r="C33" s="19" t="s">
        <v>40</v>
      </c>
      <c r="D33" s="17">
        <v>379250</v>
      </c>
      <c r="E33" s="17">
        <v>1680922.44</v>
      </c>
      <c r="F33" s="17">
        <f t="shared" si="0"/>
        <v>2060172.44</v>
      </c>
      <c r="G33" s="17">
        <v>1562336.55</v>
      </c>
      <c r="H33" s="17">
        <v>1562336.55</v>
      </c>
      <c r="I33" s="17">
        <v>1562336.55</v>
      </c>
      <c r="J33" s="17">
        <v>1562336.55</v>
      </c>
      <c r="K33" s="13">
        <f t="shared" si="1"/>
        <v>497835.8899999999</v>
      </c>
    </row>
    <row r="34" spans="1:12" x14ac:dyDescent="0.2">
      <c r="B34" s="14"/>
      <c r="C34" s="19" t="s">
        <v>41</v>
      </c>
      <c r="D34" s="17">
        <v>0</v>
      </c>
      <c r="E34" s="17">
        <v>803480.35</v>
      </c>
      <c r="F34" s="17">
        <f t="shared" si="0"/>
        <v>803480.35</v>
      </c>
      <c r="G34" s="17">
        <v>401636.4</v>
      </c>
      <c r="H34" s="17">
        <v>401636.4</v>
      </c>
      <c r="I34" s="17">
        <v>401636.4</v>
      </c>
      <c r="J34" s="17">
        <v>401636.4</v>
      </c>
      <c r="K34" s="13">
        <f t="shared" si="1"/>
        <v>401843.94999999995</v>
      </c>
    </row>
    <row r="35" spans="1:12" x14ac:dyDescent="0.2">
      <c r="B35" s="14"/>
      <c r="C35" s="19" t="s">
        <v>42</v>
      </c>
      <c r="D35" s="17">
        <v>0</v>
      </c>
      <c r="E35" s="17">
        <v>850000</v>
      </c>
      <c r="F35" s="17">
        <f t="shared" si="0"/>
        <v>850000</v>
      </c>
      <c r="G35" s="17">
        <v>412759.64</v>
      </c>
      <c r="H35" s="17">
        <v>412759.64</v>
      </c>
      <c r="I35" s="17">
        <v>412759.64</v>
      </c>
      <c r="J35" s="17">
        <v>412759.64</v>
      </c>
      <c r="K35" s="13">
        <f t="shared" si="1"/>
        <v>437240.36</v>
      </c>
    </row>
    <row r="36" spans="1:12" x14ac:dyDescent="0.2">
      <c r="B36" s="14"/>
      <c r="C36" s="19" t="s">
        <v>43</v>
      </c>
      <c r="D36" s="17">
        <v>0</v>
      </c>
      <c r="E36" s="17">
        <v>3890475</v>
      </c>
      <c r="F36" s="17">
        <f t="shared" si="0"/>
        <v>3890475</v>
      </c>
      <c r="G36" s="17">
        <v>190475</v>
      </c>
      <c r="H36" s="17">
        <v>190475</v>
      </c>
      <c r="I36" s="17">
        <v>190475</v>
      </c>
      <c r="J36" s="17">
        <v>190475</v>
      </c>
      <c r="K36" s="13">
        <f t="shared" si="1"/>
        <v>3700000</v>
      </c>
    </row>
    <row r="37" spans="1:12" ht="15" x14ac:dyDescent="0.25">
      <c r="B37" s="14"/>
      <c r="C37" s="20" t="s">
        <v>44</v>
      </c>
      <c r="D37" s="17">
        <v>133000</v>
      </c>
      <c r="E37" s="17">
        <v>1308433.29</v>
      </c>
      <c r="F37" s="17"/>
      <c r="G37" s="17">
        <v>1036148.54</v>
      </c>
      <c r="H37" s="17">
        <v>1036148.54</v>
      </c>
      <c r="I37" s="17">
        <v>1036148.54</v>
      </c>
      <c r="J37" s="17">
        <v>1036148.54</v>
      </c>
      <c r="K37" s="13"/>
    </row>
    <row r="38" spans="1:12" x14ac:dyDescent="0.2">
      <c r="B38" s="11" t="s">
        <v>45</v>
      </c>
      <c r="C38" s="21"/>
      <c r="D38" s="13">
        <f>SUM(D39)</f>
        <v>2442457.7599999998</v>
      </c>
      <c r="E38" s="13">
        <f t="shared" ref="E38:J38" si="2">SUM(E39)</f>
        <v>-35750</v>
      </c>
      <c r="F38" s="13">
        <f t="shared" si="2"/>
        <v>2406707.7599999998</v>
      </c>
      <c r="G38" s="13">
        <f t="shared" si="2"/>
        <v>0</v>
      </c>
      <c r="H38" s="13">
        <f t="shared" si="2"/>
        <v>0</v>
      </c>
      <c r="I38" s="13">
        <f t="shared" si="2"/>
        <v>0</v>
      </c>
      <c r="J38" s="13">
        <f t="shared" si="2"/>
        <v>0</v>
      </c>
      <c r="K38" s="13">
        <f>F38-H38</f>
        <v>2406707.7599999998</v>
      </c>
    </row>
    <row r="39" spans="1:12" x14ac:dyDescent="0.2">
      <c r="B39" s="14"/>
      <c r="C39" s="15" t="s">
        <v>46</v>
      </c>
      <c r="D39" s="17">
        <v>2442457.7599999998</v>
      </c>
      <c r="E39" s="17">
        <v>-35750</v>
      </c>
      <c r="F39" s="17">
        <f>+D39+E39</f>
        <v>2406707.7599999998</v>
      </c>
      <c r="G39" s="17">
        <v>0</v>
      </c>
      <c r="H39" s="17">
        <v>0</v>
      </c>
      <c r="I39" s="17">
        <v>0</v>
      </c>
      <c r="J39" s="17">
        <v>0</v>
      </c>
      <c r="K39" s="13">
        <f>F39-H39</f>
        <v>2406707.7599999998</v>
      </c>
    </row>
    <row r="40" spans="1:12" s="26" customFormat="1" x14ac:dyDescent="0.2">
      <c r="A40" s="22"/>
      <c r="B40" s="23"/>
      <c r="C40" s="24" t="s">
        <v>47</v>
      </c>
      <c r="D40" s="25">
        <f>+D10+D12+D16+D30+D32+D38</f>
        <v>52548631.719999991</v>
      </c>
      <c r="E40" s="25">
        <f t="shared" ref="E40:K40" si="3">+E10+E12+E16+E30+E32+E38</f>
        <v>30805402.350000001</v>
      </c>
      <c r="F40" s="25">
        <f t="shared" si="3"/>
        <v>83354034.069999993</v>
      </c>
      <c r="G40" s="25">
        <f t="shared" si="3"/>
        <v>42898330.240000002</v>
      </c>
      <c r="H40" s="25">
        <f t="shared" si="3"/>
        <v>42898330.240000002</v>
      </c>
      <c r="I40" s="25">
        <f t="shared" si="3"/>
        <v>42898330.240000002</v>
      </c>
      <c r="J40" s="25">
        <f t="shared" si="3"/>
        <v>42898330.240000002</v>
      </c>
      <c r="K40" s="25">
        <f t="shared" si="3"/>
        <v>40455703.829999991</v>
      </c>
      <c r="L40" s="22"/>
    </row>
    <row r="42" spans="1:12" x14ac:dyDescent="0.2">
      <c r="B42" s="27" t="s">
        <v>48</v>
      </c>
      <c r="F42" s="28"/>
      <c r="G42" s="28"/>
      <c r="H42" s="28"/>
      <c r="I42" s="28"/>
      <c r="J42" s="28"/>
      <c r="K42" s="28"/>
    </row>
    <row r="44" spans="1:12" ht="91.5" customHeight="1" x14ac:dyDescent="0.2">
      <c r="D44" s="28" t="str">
        <f>IF(D41=[1]CAdmon!D37," ","ERROR")</f>
        <v xml:space="preserve"> </v>
      </c>
      <c r="E44" s="28" t="str">
        <f>IF(E41=[1]CAdmon!E37," ","ERROR")</f>
        <v xml:space="preserve"> </v>
      </c>
      <c r="F44" s="28" t="str">
        <f>IF(F41=[1]CAdmon!F37," ","ERROR")</f>
        <v xml:space="preserve"> </v>
      </c>
      <c r="G44" s="28"/>
      <c r="H44" s="28" t="str">
        <f>IF(H41=[1]CAdmon!H37," ","ERROR")</f>
        <v xml:space="preserve"> </v>
      </c>
      <c r="I44" s="28"/>
      <c r="J44" s="28" t="str">
        <f>IF(J41=[1]CAdmon!J37," ","ERROR")</f>
        <v xml:space="preserve"> </v>
      </c>
      <c r="K44" s="28" t="str">
        <f>IF(K41=[1]CAdmon!K37," ","ERROR")</f>
        <v xml:space="preserve"> </v>
      </c>
    </row>
    <row r="45" spans="1:12" x14ac:dyDescent="0.2">
      <c r="C45" s="29"/>
      <c r="F45" s="30"/>
      <c r="G45" s="31"/>
      <c r="H45" s="31"/>
      <c r="I45" s="31"/>
      <c r="J45" s="31"/>
      <c r="K45" s="30"/>
    </row>
    <row r="46" spans="1:12" x14ac:dyDescent="0.2">
      <c r="C46" s="32" t="s">
        <v>49</v>
      </c>
      <c r="F46" s="33" t="s">
        <v>50</v>
      </c>
      <c r="G46" s="33"/>
      <c r="H46" s="33"/>
      <c r="I46" s="33"/>
      <c r="J46" s="33"/>
      <c r="K46" s="33"/>
    </row>
    <row r="47" spans="1:12" x14ac:dyDescent="0.2">
      <c r="C47" s="32" t="s">
        <v>51</v>
      </c>
      <c r="F47" s="34" t="s">
        <v>52</v>
      </c>
      <c r="G47" s="34"/>
      <c r="H47" s="34"/>
      <c r="I47" s="34"/>
      <c r="J47" s="34"/>
      <c r="K47" s="34"/>
    </row>
  </sheetData>
  <mergeCells count="15">
    <mergeCell ref="G45:J45"/>
    <mergeCell ref="F46:K46"/>
    <mergeCell ref="F47:K47"/>
    <mergeCell ref="B10:C10"/>
    <mergeCell ref="B12:C12"/>
    <mergeCell ref="B16:C16"/>
    <mergeCell ref="B30:C30"/>
    <mergeCell ref="B32:C32"/>
    <mergeCell ref="B38:C38"/>
    <mergeCell ref="B1:K1"/>
    <mergeCell ref="B2:K2"/>
    <mergeCell ref="B3:K3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2017-07-03T21:38:10Z</cp:lastPrinted>
  <dcterms:created xsi:type="dcterms:W3CDTF">2017-07-03T21:37:48Z</dcterms:created>
  <dcterms:modified xsi:type="dcterms:W3CDTF">2017-07-03T21:38:45Z</dcterms:modified>
</cp:coreProperties>
</file>