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G22" i="1"/>
  <c r="H22" i="1" s="1"/>
  <c r="D22" i="1"/>
  <c r="G21" i="1"/>
  <c r="K21" i="1" s="1"/>
  <c r="D21" i="1"/>
  <c r="G20" i="1"/>
  <c r="K20" i="1" s="1"/>
  <c r="D20" i="1"/>
  <c r="G19" i="1"/>
  <c r="H19" i="1" s="1"/>
  <c r="D19" i="1"/>
  <c r="G18" i="1"/>
  <c r="K18" i="1" s="1"/>
  <c r="D18" i="1"/>
  <c r="G17" i="1"/>
  <c r="H17" i="1" s="1"/>
  <c r="D17" i="1"/>
  <c r="G16" i="1"/>
  <c r="K16" i="1" s="1"/>
  <c r="D16" i="1"/>
  <c r="D14" i="1" s="1"/>
  <c r="F14" i="1"/>
  <c r="F12" i="1" s="1"/>
  <c r="E14" i="1"/>
  <c r="E12" i="1" s="1"/>
  <c r="G14" i="1" l="1"/>
  <c r="H14" i="1" s="1"/>
  <c r="D12" i="1"/>
  <c r="G12" i="1" s="1"/>
  <c r="H12" i="1" s="1"/>
  <c r="K34" i="1"/>
  <c r="H34" i="1"/>
  <c r="H16" i="1"/>
  <c r="H18" i="1"/>
  <c r="H20" i="1"/>
  <c r="H21" i="1"/>
  <c r="G26" i="1"/>
  <c r="H26" i="1" s="1"/>
  <c r="K17" i="1"/>
  <c r="K19" i="1"/>
  <c r="K22" i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<sst xmlns="http://schemas.openxmlformats.org/spreadsheetml/2006/main" count="39" uniqueCount="38">
  <si>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</si>
  <si>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2016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</si>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</sst>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D16">
            <v>36588796.07</v>
          </cell>
          <cell r="E16">
            <v>35770118.840000004</v>
          </cell>
        </row>
        <row r="17">
          <cell r="D17">
            <v>2130734.65</v>
          </cell>
          <cell r="E17">
            <v>2958185.61</v>
          </cell>
        </row>
        <row r="18">
          <cell r="D18">
            <v>928491.43</v>
          </cell>
          <cell r="E18">
            <v>2010635.67</v>
          </cell>
        </row>
        <row r="19">
          <cell r="D19">
            <v>0</v>
          </cell>
          <cell r="E19">
            <v>154.11000000000001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82598226.959999993</v>
          </cell>
        </row>
        <row r="33">
          <cell r="E33">
            <v>0</v>
          </cell>
        </row>
        <row r="34">
          <cell r="E34">
            <v>-48809866.990000002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85" zoomScaleNormal="85" workbookViewId="0">
      <selection activeCell="F29" sqref="F29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171366486.10000002</v>
      </c>
      <c r="E12" s="31">
        <f>+E14+E24</f>
        <v>135414850.88</v>
      </c>
      <c r="F12" s="31">
        <f>+F14+F24</f>
        <v>129240809.7</v>
      </c>
      <c r="G12" s="31">
        <f>+D12+E12-F12</f>
        <v>177540527.28000003</v>
      </c>
      <c r="H12" s="31">
        <f>+G12-D12</f>
        <v>6174041.1800000072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40775644.230000004</v>
      </c>
      <c r="E14" s="36">
        <f>SUM(E16:E22)</f>
        <v>128004587.61999999</v>
      </c>
      <c r="F14" s="36">
        <f>SUM(F16:F22)</f>
        <v>129095659.7</v>
      </c>
      <c r="G14" s="31">
        <f>+D14+E14-F14</f>
        <v>39684572.149999991</v>
      </c>
      <c r="H14" s="36">
        <f>+G14-D14</f>
        <v>-1091072.0800000131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f>+[1]ESF!E16</f>
        <v>35770118.840000004</v>
      </c>
      <c r="E16" s="45">
        <v>71663595.829999998</v>
      </c>
      <c r="F16" s="45">
        <v>70844918.599999994</v>
      </c>
      <c r="G16" s="45">
        <f>D16+E16-F16</f>
        <v>36588796.070000008</v>
      </c>
      <c r="H16" s="45">
        <f>G16-D16</f>
        <v>818677.23000000417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f>+[1]ESF!E17</f>
        <v>2958185.61</v>
      </c>
      <c r="E17" s="45">
        <v>52294534.5</v>
      </c>
      <c r="F17" s="45">
        <v>53121985.460000001</v>
      </c>
      <c r="G17" s="45">
        <f t="shared" ref="G17:G18" si="0">D17+E17-F17</f>
        <v>2130734.6499999985</v>
      </c>
      <c r="H17" s="45">
        <f>G17-D17</f>
        <v>-827450.96000000136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4" t="s">
        <v>17</v>
      </c>
      <c r="C18" s="44"/>
      <c r="D18" s="42">
        <f>+[1]ESF!E18</f>
        <v>2010635.67</v>
      </c>
      <c r="E18" s="45">
        <v>4046457.22</v>
      </c>
      <c r="F18" s="45">
        <v>5128601.46</v>
      </c>
      <c r="G18" s="45">
        <f t="shared" si="0"/>
        <v>928491.43000000063</v>
      </c>
      <c r="H18" s="45">
        <f>G18-D18</f>
        <v>-1082144.2399999993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154.11000000000001</v>
      </c>
      <c r="E19" s="42">
        <v>7.0000000000000007E-2</v>
      </c>
      <c r="F19" s="42">
        <v>154.18</v>
      </c>
      <c r="G19" s="45">
        <f>D19+E19-F19</f>
        <v>0</v>
      </c>
      <c r="H19" s="45">
        <f>+G19+D19</f>
        <v>154.11000000000001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>+D20+E20+F20</f>
        <v>0</v>
      </c>
      <c r="H20" s="45">
        <f>+G20+D20</f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>+D21+E21+F21</f>
        <v>0</v>
      </c>
      <c r="H21" s="45">
        <f>+G21+D21</f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2">
        <f>+[1]ESF!E22</f>
        <v>36550</v>
      </c>
      <c r="E22" s="42">
        <v>0</v>
      </c>
      <c r="F22" s="42">
        <v>0</v>
      </c>
      <c r="G22" s="45">
        <f>+D22+E22+F22</f>
        <v>36550</v>
      </c>
      <c r="H22" s="45">
        <f>+G22-D22</f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130590841.87</v>
      </c>
      <c r="E24" s="36">
        <f>SUM(E26:E34)</f>
        <v>7410263.2599999998</v>
      </c>
      <c r="F24" s="36">
        <f>SUM(F26:F34)</f>
        <v>145150</v>
      </c>
      <c r="G24" s="36">
        <f>+D24+E24-F24</f>
        <v>137855955.13</v>
      </c>
      <c r="H24" s="36">
        <f>+G24-D24</f>
        <v>7265113.2599999905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5">
        <f>+D26+E26+F26</f>
        <v>0</v>
      </c>
      <c r="H26" s="45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5">
        <f>+D27+E27+F27</f>
        <v>0</v>
      </c>
      <c r="H27" s="45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f>+[1]ESF!E31</f>
        <v>96802481.900000006</v>
      </c>
      <c r="E28" s="42">
        <v>266449.52</v>
      </c>
      <c r="F28" s="42">
        <v>0</v>
      </c>
      <c r="G28" s="45">
        <f>+D28+E28+F28</f>
        <v>97068931.420000002</v>
      </c>
      <c r="H28" s="45">
        <f>+G28-D28</f>
        <v>266449.51999999583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f>+[1]ESF!E32</f>
        <v>82598226.959999993</v>
      </c>
      <c r="E29" s="45">
        <v>6998663.7400000002</v>
      </c>
      <c r="F29" s="45">
        <v>145150</v>
      </c>
      <c r="G29" s="45">
        <f>+D29+E29-F29</f>
        <v>89451740.699999988</v>
      </c>
      <c r="H29" s="45">
        <f>+G29-D29</f>
        <v>6853513.7399999946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>+D30+E30+F30</f>
        <v>0</v>
      </c>
      <c r="H30" s="45">
        <f>+G30+D30</f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f>+[1]ESF!E34</f>
        <v>-48809866.990000002</v>
      </c>
      <c r="E31" s="45">
        <v>145150</v>
      </c>
      <c r="F31" s="42">
        <v>0</v>
      </c>
      <c r="G31" s="45">
        <f>+D31+E31+F31</f>
        <v>-48664716.990000002</v>
      </c>
      <c r="H31" s="45">
        <f>+G31-D31</f>
        <v>145150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5">
        <f>+D32+E32+F32</f>
        <v>0</v>
      </c>
      <c r="H32" s="45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5">
        <f>+D33+E33+F33</f>
        <v>0</v>
      </c>
      <c r="H33" s="45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5">
        <f>+D34+E34+F34</f>
        <v>0</v>
      </c>
      <c r="H34" s="45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3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1"/>
      <c r="G40" s="61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 t="s">
        <v>35</v>
      </c>
      <c r="F41" s="65"/>
      <c r="G41" s="65"/>
      <c r="H41" s="66"/>
      <c r="I41" s="67"/>
      <c r="J41" s="6"/>
      <c r="P41" s="6"/>
      <c r="Q41" s="6"/>
    </row>
    <row r="42" spans="1:17" ht="27.75" customHeight="1" x14ac:dyDescent="0.2">
      <c r="A42" s="6"/>
      <c r="B42" s="68" t="s">
        <v>36</v>
      </c>
      <c r="C42" s="68"/>
      <c r="D42" s="69"/>
      <c r="E42" s="70" t="s">
        <v>37</v>
      </c>
      <c r="F42" s="70"/>
      <c r="G42" s="70"/>
      <c r="H42" s="71"/>
      <c r="I42" s="67"/>
      <c r="J42" s="6"/>
      <c r="P42" s="6"/>
      <c r="Q42" s="6"/>
    </row>
    <row r="43" spans="1:17" x14ac:dyDescent="0.2">
      <c r="B43" s="6"/>
      <c r="C43" s="6"/>
      <c r="D43" s="72"/>
      <c r="E43" s="6"/>
      <c r="F43" s="6"/>
      <c r="G43" s="6"/>
    </row>
    <row r="44" spans="1:17" x14ac:dyDescent="0.2">
      <c r="B44" s="6"/>
      <c r="C44" s="6"/>
      <c r="D44" s="72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2017-07-06T17:19:37Z</dcterms:created>
  <dcterms:modified xsi:type="dcterms:W3CDTF">2017-07-06T17:20:00Z</dcterms:modified>
</cp:coreProperties>
</file>