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8" i="1" s="1"/>
  <c r="I47" i="1"/>
  <c r="J47" i="1" s="1"/>
  <c r="I46" i="1"/>
  <c r="I42" i="1" s="1"/>
  <c r="I40" i="1"/>
  <c r="J40" i="1" s="1"/>
  <c r="I39" i="1"/>
  <c r="J39" i="1" s="1"/>
  <c r="J36" i="1" s="1"/>
  <c r="J38" i="1"/>
  <c r="E34" i="1"/>
  <c r="D34" i="1"/>
  <c r="D33" i="1"/>
  <c r="E33" i="1" s="1"/>
  <c r="J32" i="1"/>
  <c r="I32" i="1"/>
  <c r="D32" i="1"/>
  <c r="E32" i="1" s="1"/>
  <c r="J31" i="1"/>
  <c r="I31" i="1"/>
  <c r="D31" i="1"/>
  <c r="I30" i="1"/>
  <c r="J30" i="1" s="1"/>
  <c r="D30" i="1"/>
  <c r="E30" i="1" s="1"/>
  <c r="I29" i="1"/>
  <c r="J29" i="1" s="1"/>
  <c r="D29" i="1"/>
  <c r="I28" i="1"/>
  <c r="J28" i="1" s="1"/>
  <c r="E28" i="1"/>
  <c r="D28" i="1"/>
  <c r="I27" i="1"/>
  <c r="I25" i="1" s="1"/>
  <c r="I12" i="1" s="1"/>
  <c r="E27" i="1"/>
  <c r="D27" i="1"/>
  <c r="D26" i="1"/>
  <c r="E26" i="1" s="1"/>
  <c r="E24" i="1" s="1"/>
  <c r="D24" i="1"/>
  <c r="J23" i="1"/>
  <c r="I22" i="1"/>
  <c r="J22" i="1" s="1"/>
  <c r="D22" i="1"/>
  <c r="E22" i="1" s="1"/>
  <c r="I21" i="1"/>
  <c r="J21" i="1" s="1"/>
  <c r="D21" i="1"/>
  <c r="E21" i="1" s="1"/>
  <c r="I20" i="1"/>
  <c r="J20" i="1" s="1"/>
  <c r="D20" i="1"/>
  <c r="D14" i="1" s="1"/>
  <c r="D12" i="1" s="1"/>
  <c r="I19" i="1"/>
  <c r="J19" i="1" s="1"/>
  <c r="E19" i="1"/>
  <c r="J18" i="1"/>
  <c r="I18" i="1"/>
  <c r="E18" i="1"/>
  <c r="I17" i="1"/>
  <c r="J17" i="1" s="1"/>
  <c r="E17" i="1"/>
  <c r="I16" i="1"/>
  <c r="I14" i="1"/>
  <c r="J14" i="1" l="1"/>
  <c r="E20" i="1"/>
  <c r="E14" i="1" s="1"/>
  <c r="E12" i="1" s="1"/>
  <c r="J46" i="1"/>
  <c r="J42" i="1" s="1"/>
  <c r="J34" i="1" s="1"/>
  <c r="J52" i="1"/>
  <c r="J50" i="1" s="1"/>
  <c r="J27" i="1"/>
  <c r="J25" i="1" s="1"/>
  <c r="I36" i="1"/>
  <c r="I34" i="1" s="1"/>
  <c r="J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<sst xmlns="http://schemas.openxmlformats.org/spreadsheetml/2006/main" count="66" uniqueCount="63">
  <si>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</si>
  <si>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Junio del 2016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</si>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</sst>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16">
          <cell r="I16">
            <v>-5429359.2199999997</v>
          </cell>
          <cell r="J16">
            <v>-8558113.0800000001</v>
          </cell>
        </row>
        <row r="17">
          <cell r="D17">
            <v>2130734.65</v>
          </cell>
          <cell r="E17">
            <v>2958185.61</v>
          </cell>
          <cell r="I17">
            <v>0</v>
          </cell>
          <cell r="J17">
            <v>0</v>
          </cell>
        </row>
        <row r="18">
          <cell r="D18">
            <v>928491.43</v>
          </cell>
          <cell r="E18">
            <v>2010635.67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154.11000000000001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-22365</v>
          </cell>
          <cell r="J21">
            <v>-22365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3">
          <cell r="I23">
            <v>-1722880.7</v>
          </cell>
          <cell r="J23">
            <v>-53898.7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97068931.420000002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D32">
            <v>89451740.700000003</v>
          </cell>
          <cell r="E32">
            <v>82598226.959999993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-48664716.990000002</v>
          </cell>
          <cell r="E34">
            <v>-48809866.990000002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-106572241.7</v>
          </cell>
          <cell r="J44">
            <v>-105348891.59</v>
          </cell>
        </row>
        <row r="45">
          <cell r="I45">
            <v>-54101832.240000002</v>
          </cell>
          <cell r="J45">
            <v>-54101832.240000002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3">
          <cell r="I53">
            <v>-194934.07</v>
          </cell>
          <cell r="J53">
            <v>-194934.07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topLeftCell="B1" zoomScale="80" zoomScaleNormal="80" zoomScalePageLayoutView="80" workbookViewId="0">
      <selection activeCell="L12" sqref="L12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1909749.31</v>
      </c>
      <c r="E12" s="36">
        <f>E14+E24</f>
        <v>8083790.4899999965</v>
      </c>
      <c r="F12" s="33"/>
      <c r="G12" s="35" t="s">
        <v>9</v>
      </c>
      <c r="H12" s="35"/>
      <c r="I12" s="36">
        <f>I14+I25</f>
        <v>1668982</v>
      </c>
      <c r="J12" s="36">
        <f>J14+J25</f>
        <v>3128753.86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1909749.31</v>
      </c>
      <c r="E14" s="36">
        <f>SUM(E16:E22)</f>
        <v>818677.23</v>
      </c>
      <c r="F14" s="33"/>
      <c r="G14" s="35" t="s">
        <v>11</v>
      </c>
      <c r="H14" s="35"/>
      <c r="I14" s="36">
        <f>SUM(I16:I23)</f>
        <v>1668982</v>
      </c>
      <c r="J14" s="36">
        <f>SUM(J16:J23)</f>
        <v>3128753.86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</row>
    <row r="16" spans="1:13" x14ac:dyDescent="0.2">
      <c r="A16" s="34"/>
      <c r="B16" s="42" t="s">
        <v>12</v>
      </c>
      <c r="C16" s="42"/>
      <c r="D16" s="43">
        <v>0</v>
      </c>
      <c r="E16" s="43">
        <v>818677.23</v>
      </c>
      <c r="F16" s="33"/>
      <c r="G16" s="42" t="s">
        <v>13</v>
      </c>
      <c r="H16" s="42"/>
      <c r="I16" s="43">
        <f>IF([1]ESF!I16&lt;[1]ESF!J16,[1]ESF!I16-[1]ESF!J16,0)</f>
        <v>0</v>
      </c>
      <c r="J16" s="43">
        <v>3128753.86</v>
      </c>
      <c r="K16" s="29"/>
    </row>
    <row r="17" spans="1:11" x14ac:dyDescent="0.2">
      <c r="A17" s="34"/>
      <c r="B17" s="42" t="s">
        <v>14</v>
      </c>
      <c r="C17" s="42"/>
      <c r="D17" s="43">
        <v>827450.96</v>
      </c>
      <c r="E17" s="43">
        <f>IF(D17&gt;0,0,[1]ESF!D17-[1]ESF!E17)</f>
        <v>0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1082144.24</v>
      </c>
      <c r="E18" s="43">
        <f>IF(D18&gt;0,0,[1]ESF!D18-[1]ESF!E18)</f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v>154.11000000000001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f>IF([1]ESF!I21&gt;[1]ESF!J21,[1]ESF!I21-[1]ESF!J21,0)</f>
        <v>0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f>IF([1]ESF!I22&gt;[1]ESF!J22,[1]ESF!I22-[1]ESF!J22,0)</f>
        <v>0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1668982</v>
      </c>
      <c r="J23" s="43">
        <f>IF(I23&gt;0,0,[1]ESF!J23-[1]ESF!I23)</f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7265113.2599999961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f>IF(D28&gt;0,0,[1]ESF!D31-[1]ESF!E31)</f>
        <v>266449.51999999583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f>IF([1]ESF!D32&lt;[1]ESF!E32,[1]ESF!E32-[1]ESF!D32,0)</f>
        <v>0</v>
      </c>
      <c r="E29" s="43">
        <v>6853513.7400000002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f>IF([1]ESF!D34&lt;[1]ESF!E34,[1]ESF!E34-[1]ESF!D34,0)</f>
        <v>0</v>
      </c>
      <c r="E31" s="43">
        <v>145150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7633813.04</v>
      </c>
      <c r="J34" s="36">
        <f>J36+J42+J50</f>
        <v>0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x14ac:dyDescent="0.2">
      <c r="A36" s="34"/>
      <c r="B36" s="15"/>
      <c r="C36" s="15"/>
      <c r="D36" s="15"/>
      <c r="E36" s="15"/>
      <c r="F36" s="33"/>
      <c r="G36" s="35" t="s">
        <v>45</v>
      </c>
      <c r="H36" s="35"/>
      <c r="I36" s="36">
        <f>SUM(I38:I40)</f>
        <v>1223350.1100000001</v>
      </c>
      <c r="J36" s="36">
        <f>SUM(J38:J40)</f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1223350.1100000001</v>
      </c>
      <c r="J38" s="43">
        <f>IF(I38&gt;0,0,[1]ESF!J44-[1]ESF!I44)</f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>
        <f>IF([1]ESF!I45&gt;[1]ESF!J45,[1]ESF!I45-[1]ESF!J45,0)</f>
        <v>0</v>
      </c>
      <c r="J39" s="43">
        <f>IF(I39&gt;0,0,[1]ESF!J45-[1]ESF!I45)</f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6410462.9299999997</v>
      </c>
      <c r="J42" s="36">
        <f>SUM(J44:J48)</f>
        <v>0</v>
      </c>
      <c r="K42" s="29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2" t="s">
        <v>50</v>
      </c>
      <c r="H44" s="42"/>
      <c r="I44" s="43">
        <v>5374171.4900000002</v>
      </c>
      <c r="J44" s="43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2" t="s">
        <v>51</v>
      </c>
      <c r="H45" s="42"/>
      <c r="I45" s="43">
        <v>1036291.44</v>
      </c>
      <c r="J45" s="43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f>IF([1]ESF!I53&gt;[1]ESF!J53,[1]ESF!I53-[1]ESF!J53,0)</f>
        <v>0</v>
      </c>
      <c r="J47" s="43">
        <f>IF(I47&gt;0,0,[1]ESF!J53-[1]ESF!I53)</f>
        <v>0</v>
      </c>
      <c r="K47" s="29"/>
    </row>
    <row r="48" spans="1:12" x14ac:dyDescent="0.2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43">
        <f>IF(I48&gt;0,0,[1]ESF!J54-[1]ESF!I54)</f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47"/>
      <c r="B53" s="48"/>
      <c r="C53" s="48"/>
      <c r="D53" s="48"/>
      <c r="E53" s="48"/>
      <c r="F53" s="49"/>
      <c r="G53" s="50" t="s">
        <v>57</v>
      </c>
      <c r="H53" s="50"/>
      <c r="I53" s="51">
        <f>IF([1]ESF!I59&gt;[1]ESF!J59,[1]ESF!I59-[1]ESF!J59,0)</f>
        <v>0</v>
      </c>
      <c r="J53" s="51">
        <f>IF(I53&gt;0,0,[1]ESF!J59-[1]ESF!I59)</f>
        <v>0</v>
      </c>
      <c r="K53" s="52"/>
    </row>
    <row r="54" spans="1:11" ht="6" customHeight="1" x14ac:dyDescent="0.2">
      <c r="A54" s="53"/>
      <c r="B54" s="48"/>
      <c r="C54" s="54"/>
      <c r="D54" s="55"/>
      <c r="E54" s="56"/>
      <c r="F54" s="56"/>
      <c r="G54" s="48"/>
      <c r="H54" s="57"/>
      <c r="I54" s="55"/>
      <c r="J54" s="56"/>
      <c r="K54" s="56"/>
    </row>
    <row r="55" spans="1:11" ht="6" customHeight="1" x14ac:dyDescent="0.2">
      <c r="A55" s="15"/>
      <c r="C55" s="58"/>
      <c r="D55" s="59"/>
      <c r="E55" s="60"/>
      <c r="F55" s="60"/>
      <c r="H55" s="61"/>
      <c r="I55" s="59"/>
      <c r="J55" s="60"/>
      <c r="K55" s="60"/>
    </row>
    <row r="56" spans="1:11" ht="6" customHeight="1" x14ac:dyDescent="0.2">
      <c r="B56" s="58"/>
      <c r="C56" s="59"/>
      <c r="D56" s="60"/>
      <c r="E56" s="60"/>
      <c r="G56" s="62"/>
      <c r="H56" s="63"/>
      <c r="I56" s="60"/>
      <c r="J56" s="60"/>
    </row>
    <row r="57" spans="1:11" ht="15" customHeight="1" x14ac:dyDescent="0.2">
      <c r="B57" s="64" t="s">
        <v>58</v>
      </c>
      <c r="C57" s="64"/>
      <c r="D57" s="64"/>
      <c r="E57" s="64"/>
      <c r="F57" s="64"/>
      <c r="G57" s="64"/>
      <c r="H57" s="64"/>
      <c r="I57" s="64"/>
      <c r="J57" s="64"/>
    </row>
    <row r="58" spans="1:11" ht="9.75" customHeight="1" x14ac:dyDescent="0.2">
      <c r="B58" s="58"/>
      <c r="C58" s="59"/>
      <c r="D58" s="60"/>
      <c r="E58" s="60"/>
      <c r="G58" s="62"/>
      <c r="H58" s="63"/>
      <c r="I58" s="60"/>
      <c r="J58" s="60"/>
    </row>
    <row r="59" spans="1:11" ht="50.1" customHeight="1" x14ac:dyDescent="0.2">
      <c r="B59" s="58"/>
      <c r="C59" s="65"/>
      <c r="D59" s="66"/>
      <c r="E59" s="60"/>
      <c r="G59" s="67"/>
      <c r="H59" s="68"/>
      <c r="I59" s="60"/>
      <c r="J59" s="60"/>
    </row>
    <row r="60" spans="1:11" ht="14.1" customHeight="1" x14ac:dyDescent="0.2">
      <c r="B60" s="69"/>
      <c r="C60" s="70" t="s">
        <v>59</v>
      </c>
      <c r="D60" s="70"/>
      <c r="E60" s="60"/>
      <c r="F60" s="60"/>
      <c r="G60" s="71" t="s">
        <v>60</v>
      </c>
      <c r="H60" s="71"/>
      <c r="I60" s="40"/>
      <c r="J60" s="60"/>
    </row>
    <row r="61" spans="1:11" ht="28.5" customHeight="1" x14ac:dyDescent="0.2">
      <c r="B61" s="72"/>
      <c r="C61" s="73" t="s">
        <v>61</v>
      </c>
      <c r="D61" s="73"/>
      <c r="E61" s="74"/>
      <c r="F61" s="74"/>
      <c r="G61" s="75" t="s">
        <v>62</v>
      </c>
      <c r="H61" s="75"/>
      <c r="I61" s="40"/>
      <c r="J61" s="60"/>
    </row>
    <row r="62" spans="1:11" x14ac:dyDescent="0.2">
      <c r="A62" s="76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2017-07-06T17:18:05Z</dcterms:created>
  <dcterms:modified xsi:type="dcterms:W3CDTF">2017-07-06T17:18:24Z</dcterms:modified>
</cp:coreProperties>
</file>