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G31" i="1"/>
  <c r="H31" i="1" s="1"/>
  <c r="D31" i="1"/>
  <c r="D30" i="1"/>
  <c r="G30" i="1" s="1"/>
  <c r="H30" i="1" s="1"/>
  <c r="G29" i="1"/>
  <c r="H29" i="1" s="1"/>
  <c r="D29" i="1"/>
  <c r="D28" i="1"/>
  <c r="G28" i="1" s="1"/>
  <c r="H28" i="1" s="1"/>
  <c r="G27" i="1"/>
  <c r="H27" i="1" s="1"/>
  <c r="D27" i="1"/>
  <c r="D26" i="1"/>
  <c r="D24" i="1" s="1"/>
  <c r="G24" i="1" s="1"/>
  <c r="H24" i="1" s="1"/>
  <c r="F24" i="1"/>
  <c r="E24" i="1"/>
  <c r="K22" i="1"/>
  <c r="G22" i="1"/>
  <c r="H22" i="1" s="1"/>
  <c r="D22" i="1"/>
  <c r="K21" i="1"/>
  <c r="G21" i="1"/>
  <c r="D21" i="1"/>
  <c r="H21" i="1" s="1"/>
  <c r="K20" i="1"/>
  <c r="G20" i="1"/>
  <c r="H20" i="1" s="1"/>
  <c r="D20" i="1"/>
  <c r="K19" i="1"/>
  <c r="G19" i="1"/>
  <c r="H19" i="1" s="1"/>
  <c r="D19" i="1"/>
  <c r="K18" i="1"/>
  <c r="G18" i="1"/>
  <c r="H18" i="1" s="1"/>
  <c r="D18" i="1"/>
  <c r="K17" i="1"/>
  <c r="G17" i="1"/>
  <c r="H17" i="1" s="1"/>
  <c r="D17" i="1"/>
  <c r="K16" i="1"/>
  <c r="G16" i="1"/>
  <c r="H16" i="1" s="1"/>
  <c r="D16" i="1"/>
  <c r="F14" i="1"/>
  <c r="F12" i="1" s="1"/>
  <c r="E14" i="1"/>
  <c r="D14" i="1"/>
  <c r="G14" i="1" s="1"/>
  <c r="H14" i="1" s="1"/>
  <c r="E12" i="1"/>
  <c r="K34" i="1" l="1"/>
  <c r="H34" i="1"/>
  <c r="D12" i="1"/>
  <c r="G12" i="1" s="1"/>
  <c r="H12" i="1" s="1"/>
  <c r="G26" i="1"/>
  <c r="H26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<sst xmlns="http://schemas.openxmlformats.org/spreadsheetml/2006/main" count="39" uniqueCount="38">
  <si>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</si>
  <si>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31 de Diciembre del 2016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</si>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</sst>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>
        <row r="16">
          <cell r="D16">
            <v>23777981.48</v>
          </cell>
          <cell r="E16">
            <v>35770118.840000004</v>
          </cell>
        </row>
        <row r="17">
          <cell r="D17">
            <v>1780644.43</v>
          </cell>
          <cell r="E17">
            <v>2958185.61</v>
          </cell>
        </row>
        <row r="18">
          <cell r="D18">
            <v>500688.8</v>
          </cell>
          <cell r="E18">
            <v>2010635.67</v>
          </cell>
        </row>
        <row r="19">
          <cell r="D19">
            <v>0</v>
          </cell>
          <cell r="E19">
            <v>154.11000000000001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96802481.900000006</v>
          </cell>
        </row>
        <row r="32">
          <cell r="E32">
            <v>82598226.959999993</v>
          </cell>
        </row>
        <row r="33">
          <cell r="E33">
            <v>0</v>
          </cell>
        </row>
        <row r="34">
          <cell r="E34">
            <v>-48809866.990000002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Normal="100" workbookViewId="0">
      <selection activeCell="G32" sqref="G3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4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171366486.10000002</v>
      </c>
      <c r="E12" s="31">
        <f>+E14+E24</f>
        <v>279316978.78999996</v>
      </c>
      <c r="F12" s="31">
        <f>+F14+F24</f>
        <v>300003703.60000008</v>
      </c>
      <c r="G12" s="31">
        <f>+D12+E12-F12</f>
        <v>150679761.2899999</v>
      </c>
      <c r="H12" s="31">
        <f>+G12-D12</f>
        <v>-20686724.810000122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40775644.230000004</v>
      </c>
      <c r="E14" s="36">
        <f>SUM(E16:E22)</f>
        <v>263393934.10999998</v>
      </c>
      <c r="F14" s="36">
        <f>SUM(F16:F22)</f>
        <v>278073713.63000005</v>
      </c>
      <c r="G14" s="31">
        <f>+D14+E14-F14</f>
        <v>26095864.709999919</v>
      </c>
      <c r="H14" s="36">
        <f>+G14-D14</f>
        <v>-14679779.520000085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f>+[1]ESF!E16</f>
        <v>35770118.840000004</v>
      </c>
      <c r="E16" s="45">
        <v>151469837.09</v>
      </c>
      <c r="F16" s="45">
        <v>163461974.44999999</v>
      </c>
      <c r="G16" s="45">
        <f>+D16+E16-F16</f>
        <v>23777981.480000019</v>
      </c>
      <c r="H16" s="45">
        <f>G16-D16</f>
        <v>-11992137.359999985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f>+[1]ESF!E17</f>
        <v>2958185.61</v>
      </c>
      <c r="E17" s="45">
        <v>106775222.55</v>
      </c>
      <c r="F17" s="45">
        <v>107952763.73</v>
      </c>
      <c r="G17" s="45">
        <f>+D17+E17-F17</f>
        <v>1780644.4299999923</v>
      </c>
      <c r="H17" s="45">
        <f>G17-D17</f>
        <v>-1177541.1800000076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">
      <c r="A18" s="39"/>
      <c r="B18" s="44" t="s">
        <v>17</v>
      </c>
      <c r="C18" s="44"/>
      <c r="D18" s="42">
        <f>+[1]ESF!E18</f>
        <v>2010635.67</v>
      </c>
      <c r="E18" s="45">
        <v>5135735.04</v>
      </c>
      <c r="F18" s="45">
        <v>6645681.9100000001</v>
      </c>
      <c r="G18" s="45">
        <f>+D18+E18-F18</f>
        <v>500688.79999999981</v>
      </c>
      <c r="H18" s="45">
        <f>G18-D18</f>
        <v>-1509946.87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154.11000000000001</v>
      </c>
      <c r="E19" s="45">
        <v>7.0000000000000007E-2</v>
      </c>
      <c r="F19" s="45">
        <v>154.18</v>
      </c>
      <c r="G19" s="45">
        <f>+D19+E19-F19</f>
        <v>0</v>
      </c>
      <c r="H19" s="45">
        <f>+G19-D19</f>
        <v>-154.11000000000001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 t="shared" ref="G20" si="0">+D20+E20+F20</f>
        <v>0</v>
      </c>
      <c r="H20" s="45">
        <f>+G20+D20</f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13139.36</v>
      </c>
      <c r="F21" s="42">
        <v>13139.36</v>
      </c>
      <c r="G21" s="45">
        <f>+D21+E21-F21</f>
        <v>0</v>
      </c>
      <c r="H21" s="45">
        <f>D21+E21-F21</f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2">
        <f>+[1]ESF!E22</f>
        <v>36550</v>
      </c>
      <c r="E22" s="42">
        <v>0</v>
      </c>
      <c r="F22" s="42">
        <v>0</v>
      </c>
      <c r="G22" s="45">
        <f>+D22+E22+F22</f>
        <v>36550</v>
      </c>
      <c r="H22" s="45">
        <f>+G22-D22</f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6"/>
      <c r="C23" s="46"/>
      <c r="D23" s="47"/>
      <c r="E23" s="47"/>
      <c r="F23" s="47"/>
      <c r="G23" s="47"/>
      <c r="H23" s="47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130590841.87</v>
      </c>
      <c r="E24" s="36">
        <f>SUM(E26:E34)</f>
        <v>15923044.68</v>
      </c>
      <c r="F24" s="36">
        <f>SUM(F26:F34)</f>
        <v>21929989.970000003</v>
      </c>
      <c r="G24" s="36">
        <f>+D24+E24-F24</f>
        <v>124583896.58000001</v>
      </c>
      <c r="H24" s="36">
        <f>+G24-D24</f>
        <v>-6006945.2899999917</v>
      </c>
      <c r="I24" s="37"/>
      <c r="K24" s="38"/>
    </row>
    <row r="25" spans="1:14" ht="5.0999999999999996" customHeight="1" x14ac:dyDescent="0.2">
      <c r="A25" s="39"/>
      <c r="B25" s="40"/>
      <c r="C25" s="46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5">
        <f>+D26+E26+F26</f>
        <v>0</v>
      </c>
      <c r="H26" s="45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5">
        <f>+D27+E27+F27</f>
        <v>0</v>
      </c>
      <c r="H27" s="45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f>+[1]ESF!E31</f>
        <v>96802481.900000006</v>
      </c>
      <c r="E28" s="45">
        <v>836240.25</v>
      </c>
      <c r="F28" s="45">
        <v>0</v>
      </c>
      <c r="G28" s="45">
        <f>+D28+E28+F28</f>
        <v>97638722.150000006</v>
      </c>
      <c r="H28" s="45">
        <f>+G28-D28</f>
        <v>836240.25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f>+[1]ESF!E32</f>
        <v>82598226.959999993</v>
      </c>
      <c r="E29" s="45">
        <v>14093519.279999999</v>
      </c>
      <c r="F29" s="45">
        <v>2524660.0499999998</v>
      </c>
      <c r="G29" s="45">
        <f>+D29+E29-F29</f>
        <v>94167086.189999998</v>
      </c>
      <c r="H29" s="45">
        <f>+G29-D29</f>
        <v>11568859.230000004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>+D30+E30+F30</f>
        <v>0</v>
      </c>
      <c r="H30" s="45">
        <f>+G30+D30</f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f>+[1]ESF!E34</f>
        <v>-48809866.990000002</v>
      </c>
      <c r="E31" s="45">
        <v>993285.15</v>
      </c>
      <c r="F31" s="45">
        <v>19405329.920000002</v>
      </c>
      <c r="G31" s="45">
        <f>+D31+E31-F31</f>
        <v>-67221911.760000005</v>
      </c>
      <c r="H31" s="45">
        <f>+G31-D31</f>
        <v>-18412044.770000003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5">
        <f>+D32+E32+F32</f>
        <v>0</v>
      </c>
      <c r="H32" s="45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5">
        <f>+D33+E33+F33</f>
        <v>0</v>
      </c>
      <c r="H33" s="45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5">
        <f>+D34+E34+F34</f>
        <v>0</v>
      </c>
      <c r="H34" s="45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6"/>
      <c r="C35" s="46"/>
      <c r="D35" s="47"/>
      <c r="E35" s="41"/>
      <c r="F35" s="41"/>
      <c r="G35" s="41"/>
      <c r="H35" s="41"/>
      <c r="I35" s="43"/>
      <c r="K35" s="38"/>
    </row>
    <row r="36" spans="1:17" ht="6" customHeight="1" x14ac:dyDescent="0.2">
      <c r="A36" s="48"/>
      <c r="B36" s="49"/>
      <c r="C36" s="49"/>
      <c r="D36" s="49"/>
      <c r="E36" s="49"/>
      <c r="F36" s="49"/>
      <c r="G36" s="49"/>
      <c r="H36" s="49"/>
      <c r="I36" s="50"/>
    </row>
    <row r="37" spans="1:17" ht="6" customHeight="1" x14ac:dyDescent="0.2">
      <c r="A37" s="51"/>
      <c r="B37" s="52"/>
      <c r="C37" s="53"/>
      <c r="E37" s="51"/>
      <c r="F37" s="51"/>
      <c r="G37" s="51"/>
      <c r="H37" s="51"/>
      <c r="I37" s="51"/>
    </row>
    <row r="38" spans="1:17" ht="15" customHeight="1" x14ac:dyDescent="0.2">
      <c r="A38" s="6"/>
      <c r="B38" s="55" t="s">
        <v>33</v>
      </c>
      <c r="C38" s="55"/>
      <c r="D38" s="55"/>
      <c r="E38" s="55"/>
      <c r="F38" s="55"/>
      <c r="G38" s="55"/>
      <c r="H38" s="55"/>
      <c r="I38" s="56"/>
      <c r="J38" s="56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6"/>
      <c r="C39" s="57"/>
      <c r="D39" s="58"/>
      <c r="E39" s="58"/>
      <c r="F39" s="6"/>
      <c r="G39" s="59"/>
      <c r="H39" s="57"/>
      <c r="I39" s="58"/>
      <c r="J39" s="58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0"/>
      <c r="C40" s="60"/>
      <c r="D40" s="58"/>
      <c r="E40" s="61"/>
      <c r="F40" s="61"/>
      <c r="G40" s="61"/>
      <c r="H40" s="62"/>
      <c r="I40" s="58"/>
      <c r="J40" s="58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3" t="s">
        <v>34</v>
      </c>
      <c r="C41" s="63"/>
      <c r="D41" s="64"/>
      <c r="E41" s="65" t="s">
        <v>35</v>
      </c>
      <c r="F41" s="65"/>
      <c r="G41" s="65"/>
      <c r="H41" s="66"/>
      <c r="I41" s="67"/>
      <c r="J41" s="6"/>
      <c r="P41" s="6"/>
      <c r="Q41" s="6"/>
    </row>
    <row r="42" spans="1:17" ht="27.75" customHeight="1" x14ac:dyDescent="0.2">
      <c r="A42" s="6"/>
      <c r="B42" s="68" t="s">
        <v>36</v>
      </c>
      <c r="C42" s="68"/>
      <c r="D42" s="69"/>
      <c r="E42" s="70" t="s">
        <v>37</v>
      </c>
      <c r="F42" s="70"/>
      <c r="G42" s="70"/>
      <c r="H42" s="71"/>
      <c r="I42" s="67"/>
      <c r="J42" s="6"/>
      <c r="P42" s="6"/>
      <c r="Q42" s="6"/>
    </row>
    <row r="43" spans="1:17" x14ac:dyDescent="0.2">
      <c r="B43" s="6"/>
      <c r="C43" s="6"/>
      <c r="D43" s="72"/>
      <c r="E43" s="6"/>
      <c r="F43" s="6"/>
      <c r="G43" s="6"/>
    </row>
    <row r="44" spans="1:17" x14ac:dyDescent="0.2">
      <c r="B44" s="6"/>
      <c r="C44" s="6"/>
      <c r="D44" s="72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2017-07-06T18:43:34Z</dcterms:created>
  <dcterms:modified xsi:type="dcterms:W3CDTF">2017-07-06T18:43:58Z</dcterms:modified>
</cp:coreProperties>
</file>