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NOTAS!$A$1:$F$529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6" i="1" l="1"/>
  <c r="C516" i="1"/>
  <c r="B516" i="1"/>
  <c r="D497" i="1"/>
  <c r="D478" i="1"/>
  <c r="D506" i="1" s="1"/>
  <c r="D464" i="1"/>
  <c r="D457" i="1"/>
  <c r="D470" i="1" s="1"/>
  <c r="C447" i="1"/>
  <c r="C438" i="1"/>
  <c r="B438" i="1"/>
  <c r="B447" i="1" s="1"/>
  <c r="B436" i="1"/>
  <c r="D429" i="1"/>
  <c r="C429" i="1"/>
  <c r="B429" i="1"/>
  <c r="D392" i="1"/>
  <c r="C392" i="1"/>
  <c r="B392" i="1"/>
  <c r="D371" i="1"/>
  <c r="C371" i="1"/>
  <c r="B371" i="1"/>
  <c r="C352" i="1"/>
  <c r="B352" i="1"/>
  <c r="B235" i="1"/>
  <c r="B231" i="1"/>
  <c r="B218" i="1"/>
  <c r="B201" i="1"/>
  <c r="B227" i="1" s="1"/>
  <c r="B194" i="1"/>
  <c r="B186" i="1"/>
  <c r="B179" i="1"/>
  <c r="B172" i="1"/>
  <c r="E166" i="1"/>
  <c r="D166" i="1"/>
  <c r="C166" i="1"/>
  <c r="B166" i="1"/>
  <c r="B148" i="1"/>
  <c r="B143" i="1"/>
  <c r="B137" i="1"/>
  <c r="D132" i="1"/>
  <c r="C132" i="1"/>
  <c r="B132" i="1"/>
  <c r="C124" i="1"/>
  <c r="D106" i="1"/>
  <c r="C106" i="1"/>
  <c r="B106" i="1"/>
  <c r="D77" i="1"/>
  <c r="C77" i="1"/>
  <c r="B77" i="1"/>
  <c r="D71" i="1"/>
  <c r="D124" i="1" s="1"/>
  <c r="C71" i="1"/>
  <c r="B71" i="1"/>
  <c r="B124" i="1" s="1"/>
  <c r="B65" i="1"/>
  <c r="B59" i="1"/>
  <c r="B52" i="1"/>
  <c r="E44" i="1"/>
  <c r="D44" i="1"/>
  <c r="C44" i="1"/>
  <c r="B42" i="1"/>
  <c r="B35" i="1"/>
  <c r="B44" i="1" s="1"/>
  <c r="D31" i="1"/>
  <c r="C31" i="1"/>
  <c r="B31" i="1"/>
  <c r="D21" i="1"/>
  <c r="B21" i="1"/>
</calcChain>
</file>

<file path=xl/sharedStrings.xml><?xml version="1.0" encoding="utf-8"?>
<sst xmlns="http://schemas.openxmlformats.org/spreadsheetml/2006/main" count="508" uniqueCount="430">
  <si>
    <t xml:space="preserve">NOTAS A LOS ESTADOS FINANCIEROS </t>
  </si>
  <si>
    <t>Al 31 de Diciembre del 2016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</si>
  <si>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</si>
  <si>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</si>
  <si>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</si>
  <si>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</si>
  <si>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</si>
  <si>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</si>
  <si>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</si>
  <si>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</si>
  <si>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</si>
  <si>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</si>
  <si>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</si>
  <si>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</si>
  <si>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</si>
  <si>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</si>
  <si>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</si>
  <si>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</si>
  <si>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</si>
  <si>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</si>
  <si>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</si>
  <si>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</si>
  <si>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</si>
  <si>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</si>
  <si>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</si>
  <si>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</si>
  <si>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</si>
  <si>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</si>
  <si>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</si>
  <si>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</si>
  <si>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</si>
  <si>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</si>
  <si>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</si>
  <si>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</si>
  <si>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</si>
  <si>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</si>
  <si>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</si>
  <si>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</si>
  <si>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</si>
  <si>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</si>
  <si>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</si>
  <si>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</si>
  <si>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</si>
  <si>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</si>
  <si>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</si>
  <si>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</si>
  <si>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</si>
  <si>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</si>
  <si>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</si>
  <si>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</si>
  <si>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</si>
  <si>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</si>
  <si>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</si>
  <si>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</si>
  <si>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</si>
  <si>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</si>
  <si>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</si>
  <si>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</si>
  <si>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</si>
  <si>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</si>
  <si>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</si>
  <si>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</si>
  <si>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</si>
  <si>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</si>
  <si>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</si>
  <si>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</si>
  <si>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</si>
  <si>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</si>
  <si>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</si>
  <si>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</si>
  <si>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</si>
  <si>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</si>
  <si>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</si>
  <si>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</si>
  <si>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</si>
  <si>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</si>
  <si>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</si>
  <si>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</si>
  <si>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</si>
  <si>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</si>
  <si>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</si>
  <si>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</si>
  <si>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</si>
  <si>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</si>
  <si>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</si>
  <si>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</si>
  <si>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</si>
  <si>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</si>
  <si>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</si>
  <si>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</si>
  <si>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</si>
  <si>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</si>
  <si>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</si>
  <si>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</si>
  <si>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</si>
  <si>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</si>
  <si>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</si>
  <si>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</si>
  <si>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</si>
  <si>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</si>
  <si>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</si>
  <si>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</si>
  <si>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</si>
  <si>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</si>
  <si>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</si>
  <si>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</si>
  <si>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</si>
  <si>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</si>
  <si>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</si>
  <si>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</si>
  <si>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</si>
  <si>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</si>
  <si>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</si>
  <si>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</si>
  <si>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</si>
  <si>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</si>
  <si>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</si>
  <si>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</si>
  <si>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</si>
  <si>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</si>
  <si>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</si>
  <si>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</si>
  <si>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</si>
  <si>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</si>
  <si>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</si>
  <si>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</si>
  <si>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</si>
  <si>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</si>
  <si>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</si>
  <si>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</si>
  <si>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</si>
  <si>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</si>
  <si>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2119904005  CXP POR REMANENTES</t>
  </si>
  <si>
    <t>2119904008  CXP REMANENTE EN SOL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</si>
  <si>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</si>
  <si>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</si>
  <si>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</si>
  <si>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</si>
  <si>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</si>
  <si>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</si>
  <si>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</si>
  <si>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</si>
  <si>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</si>
  <si>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</si>
  <si>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</si>
  <si>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</si>
  <si>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</si>
  <si>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</si>
  <si>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</si>
  <si>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</si>
  <si>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</si>
  <si>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</si>
  <si>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</si>
  <si>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</si>
  <si>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</si>
  <si>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</si>
  <si>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</si>
  <si>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</si>
  <si>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</si>
  <si>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</si>
  <si>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</si>
  <si>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</si>
  <si>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</si>
  <si>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</si>
  <si>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</si>
  <si>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4163610031  INDEMNIZACIONES (REC</t>
  </si>
  <si>
    <t>4169610002  RECARGOS</t>
  </si>
  <si>
    <t>4169610156  POR CONCEPTO DE PATROCINIOS</t>
  </si>
  <si>
    <t>4169610157  INGRESOS POR SERVICIOS EXTERNOS</t>
  </si>
  <si>
    <t>4169610161  SERVICIOS TECNOLOGICOS</t>
  </si>
  <si>
    <t>4173711005  INGRESOS POR LA VENT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</si>
  <si>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</si>
  <si>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</si>
  <si>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</si>
  <si>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</si>
  <si>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</si>
  <si>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</si>
  <si>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</si>
  <si>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</si>
  <si>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</si>
  <si>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</si>
  <si>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</si>
  <si>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</si>
  <si>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</si>
  <si>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</si>
  <si>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</si>
  <si>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</si>
  <si>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</si>
  <si>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</si>
  <si>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</si>
  <si>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</si>
  <si>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</si>
  <si>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</si>
  <si>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</si>
  <si>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</si>
  <si>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</si>
  <si>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</si>
  <si>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</si>
  <si>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</si>
  <si>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</si>
  <si>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</si>
  <si>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</si>
  <si>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</si>
  <si>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</si>
  <si>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</si>
  <si>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</si>
  <si>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</si>
  <si>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</si>
  <si>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</si>
  <si>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</si>
  <si>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</si>
  <si>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</si>
  <si>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</si>
  <si>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</si>
  <si>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</si>
  <si>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</si>
  <si>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</si>
  <si>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</si>
  <si>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</si>
  <si>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</si>
  <si>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</si>
  <si>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</si>
  <si>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</si>
  <si>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</si>
  <si>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</si>
  <si>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</si>
  <si>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</si>
  <si>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</si>
  <si>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</si>
  <si>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</si>
  <si>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</si>
  <si>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</si>
  <si>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</si>
  <si>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</si>
  <si>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</si>
  <si>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5129299000  REF. OT. BIE. MUEB.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</si>
  <si>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</si>
  <si>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</si>
  <si>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</si>
  <si>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</si>
  <si>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</si>
  <si>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</si>
  <si>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5132322000  ARRENDAMIENTO DE EDIFICIOS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</si>
  <si>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</si>
  <si>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</si>
  <si>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</si>
  <si>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</si>
  <si>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</si>
  <si>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</si>
  <si>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</si>
  <si>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5133335000  SERVICIOS DE INVESTI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</si>
  <si>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</si>
  <si>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</si>
  <si>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</si>
  <si>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</si>
  <si>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</si>
  <si>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</si>
  <si>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</si>
  <si>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</si>
  <si>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</si>
  <si>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</si>
  <si>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</si>
  <si>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</si>
  <si>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</si>
  <si>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5136366000  SERV. CRE INTERNET</t>
  </si>
  <si>
    <t>5137371000  PASAJES AEREOS</t>
  </si>
  <si>
    <t>5137372000  PASAJES TERRESTRES</t>
  </si>
  <si>
    <t>5137375000  VIATICOS EN EL PAIS</t>
  </si>
  <si>
    <t>5137376000  VIÁTICOS EN EL EXTRANJERO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</si>
  <si>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</si>
  <si>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</si>
  <si>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</si>
  <si>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</si>
  <si>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</si>
  <si>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</si>
  <si>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5139391000  SERV. FUNERARIOS</t>
  </si>
  <si>
    <t>5139392000  OTROS IMPUESTOS Y DERECHOS</t>
  </si>
  <si>
    <t>5139398000  IMPUESTO DE NOMINA</t>
  </si>
  <si>
    <t>5242442000  BECAS O. AYUDA</t>
  </si>
  <si>
    <t>5511000001  ESTIMACIONES Y PERDI</t>
  </si>
  <si>
    <t>5513258300  D.A. EDIFICIOS NO RESIDENCIALES</t>
  </si>
  <si>
    <t>5515151100  DEP. MUEBLES DE OFIC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</si>
  <si>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</si>
  <si>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</si>
  <si>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</si>
  <si>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</si>
  <si>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</si>
  <si>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</si>
  <si>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</si>
  <si>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</si>
  <si>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5515656200  DEP. MAQUINARIA Y EQ</t>
  </si>
  <si>
    <t>5515656400  DEP. SISTEMA AIRE ACONDICIONADO</t>
  </si>
  <si>
    <t>5515656500  DEP. EQUIPOS DE COMU</t>
  </si>
  <si>
    <t>5515656600  DEP. EQUIPO DE GENER</t>
  </si>
  <si>
    <t>5515656700  DEP. HERRAMIENTAS Y</t>
  </si>
  <si>
    <t>5515656900  DEP. OTROS EQUIPOS</t>
  </si>
  <si>
    <t>5515751300  DEP. BIENES ARTISTIC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</si>
  <si>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</si>
  <si>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</si>
  <si>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</si>
  <si>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</si>
  <si>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</si>
  <si>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</si>
  <si>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</si>
  <si>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</si>
  <si>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</si>
  <si>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</si>
  <si>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</si>
  <si>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</si>
  <si>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</si>
  <si>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</si>
  <si>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</si>
  <si>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</si>
  <si>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</si>
  <si>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</si>
  <si>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</si>
  <si>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</si>
  <si>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</si>
  <si>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</si>
  <si>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</si>
  <si>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</si>
  <si>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</si>
  <si>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</si>
  <si>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</si>
  <si>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</si>
  <si>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</si>
  <si>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</si>
  <si>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</si>
  <si>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</si>
  <si>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</si>
  <si>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</si>
  <si>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</si>
  <si>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</si>
  <si>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</si>
  <si>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</si>
  <si>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</si>
  <si>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</si>
  <si>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</si>
  <si>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</si>
  <si>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</si>
  <si>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</si>
  <si>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</si>
  <si>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</si>
  <si>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</si>
  <si>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</si>
  <si>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</si>
  <si>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</si>
  <si>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</si>
  <si>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</si>
  <si>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</si>
  <si>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</si>
  <si>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</si>
  <si>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</si>
  <si>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</si>
  <si>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</si>
  <si>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</si>
  <si>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</si>
  <si>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</si>
  <si>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</si>
  <si>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</si>
  <si>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1112103035  BANORTE 0409990427 PROFOCIE 2015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</si>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</sst>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.00_ ;\-#,##0.00\ "/>
    <numFmt numFmtId="167" formatCode="#,##0;\-#,##0;&quot; &quot;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5" fontId="3" fillId="0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5" fontId="0" fillId="0" borderId="4" xfId="0" applyNumberForma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11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5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0" fontId="3" fillId="3" borderId="8" xfId="0" applyFont="1" applyFill="1" applyBorder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8" xfId="0" applyNumberFormat="1" applyFont="1" applyFill="1" applyBorder="1"/>
    <xf numFmtId="164" fontId="5" fillId="3" borderId="11" xfId="0" applyNumberFormat="1" applyFont="1" applyFill="1" applyBorder="1"/>
    <xf numFmtId="164" fontId="5" fillId="3" borderId="15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6" fontId="3" fillId="3" borderId="0" xfId="0" applyNumberFormat="1" applyFont="1" applyFill="1"/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5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43" fontId="14" fillId="0" borderId="2" xfId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4" fontId="15" fillId="0" borderId="13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6" fillId="0" borderId="0" xfId="0" applyNumberFormat="1" applyFont="1"/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43" fontId="3" fillId="3" borderId="0" xfId="1" applyNumberFormat="1" applyFont="1" applyFill="1" applyBorder="1"/>
    <xf numFmtId="43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7" fontId="3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7" fontId="3" fillId="3" borderId="11" xfId="0" applyNumberFormat="1" applyFont="1" applyFill="1" applyBorder="1"/>
    <xf numFmtId="164" fontId="3" fillId="3" borderId="11" xfId="0" applyNumberFormat="1" applyFont="1" applyFill="1" applyBorder="1"/>
    <xf numFmtId="167" fontId="2" fillId="3" borderId="15" xfId="0" applyNumberFormat="1" applyFont="1" applyFill="1" applyBorder="1"/>
    <xf numFmtId="164" fontId="2" fillId="3" borderId="15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534"/>
  <sheetViews>
    <sheetView showGridLines="0" tabSelected="1" zoomScaleNormal="100" workbookViewId="0">
      <selection sqref="A1:E1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 t="shared" ref="D21" si="0"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4">
        <v>0</v>
      </c>
      <c r="D28" s="37">
        <v>563206</v>
      </c>
    </row>
    <row r="29" spans="1:4" ht="14.25" customHeight="1">
      <c r="A29" s="28" t="s">
        <v>22</v>
      </c>
      <c r="B29" s="34"/>
      <c r="C29" s="34"/>
      <c r="D29" s="34"/>
    </row>
    <row r="30" spans="1:4" ht="14.25" customHeight="1">
      <c r="A30" s="31"/>
      <c r="B30" s="38"/>
      <c r="C30" s="38"/>
      <c r="D30" s="38"/>
    </row>
    <row r="31" spans="1:4" ht="14.25" customHeight="1">
      <c r="B31" s="39">
        <f>SUM(B27:B30)</f>
        <v>0</v>
      </c>
      <c r="C31" s="39">
        <f>SUM(C27:C30)</f>
        <v>0</v>
      </c>
      <c r="D31" s="39">
        <f>SUM(D27:D30)</f>
        <v>563206</v>
      </c>
    </row>
    <row r="32" spans="1:4" ht="14.25" customHeight="1">
      <c r="B32" s="40"/>
      <c r="C32" s="40"/>
      <c r="D32" s="40"/>
    </row>
    <row r="33" spans="1:5" ht="14.25" customHeight="1"/>
    <row r="34" spans="1:5" ht="23.25" customHeight="1">
      <c r="A34" s="24" t="s">
        <v>23</v>
      </c>
      <c r="B34" s="25" t="s">
        <v>9</v>
      </c>
      <c r="C34" s="25" t="s">
        <v>24</v>
      </c>
      <c r="D34" s="25" t="s">
        <v>25</v>
      </c>
      <c r="E34" s="25" t="s">
        <v>26</v>
      </c>
    </row>
    <row r="35" spans="1:5" ht="14.25" customHeight="1">
      <c r="A35" s="28" t="s">
        <v>27</v>
      </c>
      <c r="B35" s="41">
        <f>SUM(B36:B41)</f>
        <v>1780644.4300000002</v>
      </c>
      <c r="C35" s="34"/>
      <c r="D35" s="34"/>
      <c r="E35" s="34"/>
    </row>
    <row r="36" spans="1:5" ht="14.25" customHeight="1">
      <c r="A36" s="35" t="s">
        <v>28</v>
      </c>
      <c r="B36" s="42">
        <v>3600</v>
      </c>
      <c r="C36" s="34"/>
      <c r="D36" s="34"/>
      <c r="E36" s="34"/>
    </row>
    <row r="37" spans="1:5" ht="14.25" customHeight="1">
      <c r="A37" s="35" t="s">
        <v>29</v>
      </c>
      <c r="B37" s="42">
        <v>0</v>
      </c>
      <c r="C37" s="34"/>
      <c r="D37" s="34"/>
      <c r="E37" s="34"/>
    </row>
    <row r="38" spans="1:5" ht="14.25" customHeight="1">
      <c r="A38" s="35" t="s">
        <v>30</v>
      </c>
      <c r="B38" s="42">
        <v>1707537.33</v>
      </c>
      <c r="C38" s="34"/>
      <c r="D38" s="34"/>
      <c r="E38" s="34"/>
    </row>
    <row r="39" spans="1:5" ht="14.25" customHeight="1">
      <c r="A39" s="35" t="s">
        <v>31</v>
      </c>
      <c r="B39" s="42">
        <v>610.04</v>
      </c>
      <c r="C39" s="34"/>
      <c r="D39" s="34"/>
      <c r="E39" s="34"/>
    </row>
    <row r="40" spans="1:5" ht="14.25" customHeight="1">
      <c r="A40" s="35" t="s">
        <v>32</v>
      </c>
      <c r="B40" s="42">
        <v>0</v>
      </c>
      <c r="C40" s="34"/>
      <c r="D40" s="34"/>
      <c r="E40" s="34"/>
    </row>
    <row r="41" spans="1:5" ht="14.25" customHeight="1">
      <c r="A41" s="35" t="s">
        <v>33</v>
      </c>
      <c r="B41" s="42">
        <v>68897.06</v>
      </c>
      <c r="C41" s="34"/>
      <c r="D41" s="34"/>
      <c r="E41" s="34"/>
    </row>
    <row r="42" spans="1:5" ht="14.25" customHeight="1">
      <c r="A42" s="28" t="s">
        <v>34</v>
      </c>
      <c r="B42" s="41">
        <f>SUM(B43)</f>
        <v>0</v>
      </c>
      <c r="C42" s="34"/>
      <c r="D42" s="34"/>
      <c r="E42" s="34"/>
    </row>
    <row r="43" spans="1:5" ht="14.25" customHeight="1">
      <c r="A43" s="43" t="s">
        <v>35</v>
      </c>
      <c r="B43" s="38">
        <v>0</v>
      </c>
      <c r="C43" s="38"/>
      <c r="D43" s="38"/>
      <c r="E43" s="38"/>
    </row>
    <row r="44" spans="1:5" ht="14.25" customHeight="1">
      <c r="B44" s="39">
        <f>B35+B42</f>
        <v>1780644.4300000002</v>
      </c>
      <c r="C44" s="25">
        <f>SUM(C34:C43)</f>
        <v>0</v>
      </c>
      <c r="D44" s="25">
        <f>SUM(D34:D43)</f>
        <v>0</v>
      </c>
      <c r="E44" s="25">
        <f>SUM(E34:E43)</f>
        <v>0</v>
      </c>
    </row>
    <row r="45" spans="1:5" ht="14.25" customHeight="1"/>
    <row r="46" spans="1:5" ht="14.25" customHeight="1">
      <c r="A46" s="22" t="s">
        <v>36</v>
      </c>
    </row>
    <row r="47" spans="1:5" ht="14.25" customHeight="1">
      <c r="A47" s="44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4.25" customHeight="1">
      <c r="A49" s="26" t="s">
        <v>39</v>
      </c>
      <c r="B49" s="27"/>
      <c r="C49" s="27">
        <v>0</v>
      </c>
    </row>
    <row r="50" spans="1:6" ht="14.25" customHeight="1">
      <c r="A50" s="35" t="s">
        <v>40</v>
      </c>
      <c r="B50" s="34">
        <v>0</v>
      </c>
      <c r="C50" s="29">
        <v>0</v>
      </c>
    </row>
    <row r="51" spans="1:6" ht="14.25" customHeight="1">
      <c r="A51" s="31" t="s">
        <v>41</v>
      </c>
      <c r="B51" s="29"/>
      <c r="C51" s="29"/>
    </row>
    <row r="52" spans="1:6" ht="14.25" customHeight="1">
      <c r="A52" s="45"/>
      <c r="B52" s="39">
        <f>SUM(B48:B51)</f>
        <v>0</v>
      </c>
      <c r="C52" s="25"/>
    </row>
    <row r="53" spans="1:6" ht="14.25" customHeight="1">
      <c r="A53" s="45"/>
      <c r="B53" s="46"/>
      <c r="C53" s="46"/>
    </row>
    <row r="54" spans="1:6" ht="14.25" customHeight="1">
      <c r="A54" s="22" t="s">
        <v>42</v>
      </c>
    </row>
    <row r="55" spans="1:6" ht="14.25" customHeight="1">
      <c r="A55" s="44"/>
    </row>
    <row r="56" spans="1:6" ht="27.75" customHeight="1">
      <c r="A56" s="24" t="s">
        <v>43</v>
      </c>
      <c r="B56" s="25" t="s">
        <v>9</v>
      </c>
      <c r="C56" s="25" t="s">
        <v>10</v>
      </c>
      <c r="D56" s="25" t="s">
        <v>44</v>
      </c>
      <c r="E56" s="47" t="s">
        <v>45</v>
      </c>
      <c r="F56" s="25" t="s">
        <v>46</v>
      </c>
    </row>
    <row r="57" spans="1:6" ht="14.25" customHeight="1">
      <c r="A57" s="48" t="s">
        <v>47</v>
      </c>
      <c r="B57" s="27"/>
      <c r="C57" s="49" t="s">
        <v>48</v>
      </c>
      <c r="D57" s="49"/>
      <c r="E57" s="49"/>
      <c r="F57" s="27">
        <v>0</v>
      </c>
    </row>
    <row r="58" spans="1:6" ht="14.25" customHeight="1">
      <c r="A58" s="50"/>
      <c r="B58" s="32"/>
      <c r="C58" s="32">
        <v>0</v>
      </c>
      <c r="D58" s="32">
        <v>0</v>
      </c>
      <c r="E58" s="32">
        <v>0</v>
      </c>
      <c r="F58" s="32">
        <v>0</v>
      </c>
    </row>
    <row r="59" spans="1:6" ht="15" customHeight="1">
      <c r="A59" s="45"/>
      <c r="B59" s="25">
        <f>SUM(B56:B58)</f>
        <v>0</v>
      </c>
      <c r="C59" s="51">
        <v>0</v>
      </c>
      <c r="D59" s="51">
        <v>0</v>
      </c>
      <c r="E59" s="51">
        <v>0</v>
      </c>
      <c r="F59" s="51">
        <v>0</v>
      </c>
    </row>
    <row r="60" spans="1:6">
      <c r="A60" s="45"/>
      <c r="B60" s="52"/>
      <c r="C60" s="52"/>
      <c r="D60" s="52"/>
      <c r="E60" s="52"/>
      <c r="F60" s="52"/>
    </row>
    <row r="61" spans="1:6">
      <c r="A61" s="45"/>
      <c r="B61" s="52"/>
      <c r="C61" s="52"/>
      <c r="D61" s="52"/>
      <c r="E61" s="52"/>
      <c r="F61" s="52"/>
    </row>
    <row r="62" spans="1:6" ht="26.25" customHeight="1">
      <c r="A62" s="24" t="s">
        <v>49</v>
      </c>
      <c r="B62" s="25" t="s">
        <v>9</v>
      </c>
      <c r="C62" s="25" t="s">
        <v>10</v>
      </c>
      <c r="D62" s="25" t="s">
        <v>50</v>
      </c>
      <c r="E62" s="52"/>
      <c r="F62" s="52"/>
    </row>
    <row r="63" spans="1:6">
      <c r="A63" s="28" t="s">
        <v>51</v>
      </c>
      <c r="B63" s="29"/>
      <c r="C63" s="53" t="s">
        <v>48</v>
      </c>
      <c r="D63" s="29">
        <v>0</v>
      </c>
      <c r="E63" s="52"/>
      <c r="F63" s="52"/>
    </row>
    <row r="64" spans="1:6">
      <c r="A64" s="28"/>
      <c r="B64" s="29"/>
      <c r="C64" s="29">
        <v>0</v>
      </c>
      <c r="D64" s="29">
        <v>0</v>
      </c>
      <c r="E64" s="52"/>
      <c r="F64" s="52"/>
    </row>
    <row r="65" spans="1:6" ht="16.5" customHeight="1">
      <c r="A65" s="54"/>
      <c r="B65" s="25">
        <f>SUM(B63:B64)</f>
        <v>0</v>
      </c>
      <c r="C65" s="55"/>
      <c r="D65" s="56"/>
      <c r="E65" s="52"/>
      <c r="F65" s="52"/>
    </row>
    <row r="66" spans="1:6" ht="12.75" customHeight="1">
      <c r="A66" s="45"/>
      <c r="B66" s="52"/>
      <c r="C66" s="52"/>
      <c r="D66" s="52"/>
      <c r="E66" s="52"/>
      <c r="F66" s="52"/>
    </row>
    <row r="67" spans="1:6" ht="8.25" customHeight="1">
      <c r="A67" s="44"/>
    </row>
    <row r="68" spans="1:6">
      <c r="A68" s="22" t="s">
        <v>52</v>
      </c>
    </row>
    <row r="69" spans="1:6">
      <c r="A69" s="44"/>
    </row>
    <row r="70" spans="1:6" ht="24" customHeight="1">
      <c r="A70" s="24" t="s">
        <v>53</v>
      </c>
      <c r="B70" s="25" t="s">
        <v>54</v>
      </c>
      <c r="C70" s="25" t="s">
        <v>55</v>
      </c>
      <c r="D70" s="25" t="s">
        <v>56</v>
      </c>
      <c r="E70" s="25" t="s">
        <v>57</v>
      </c>
    </row>
    <row r="71" spans="1:6">
      <c r="A71" s="26" t="s">
        <v>58</v>
      </c>
      <c r="B71" s="41">
        <f>SUM(B72:B76)</f>
        <v>96802481.899999991</v>
      </c>
      <c r="C71" s="41">
        <f t="shared" ref="C71:D71" si="1">SUM(C72:C76)</f>
        <v>97638722.149999991</v>
      </c>
      <c r="D71" s="41">
        <f t="shared" si="1"/>
        <v>836240.25</v>
      </c>
      <c r="E71" s="57">
        <v>0</v>
      </c>
    </row>
    <row r="72" spans="1:6">
      <c r="A72" s="35" t="s">
        <v>59</v>
      </c>
      <c r="B72" s="34">
        <v>14916639.51</v>
      </c>
      <c r="C72" s="34">
        <v>14916639.51</v>
      </c>
      <c r="D72" s="34">
        <v>0</v>
      </c>
      <c r="E72" s="34"/>
    </row>
    <row r="73" spans="1:6">
      <c r="A73" s="35" t="s">
        <v>60</v>
      </c>
      <c r="B73" s="34">
        <v>127609.65</v>
      </c>
      <c r="C73" s="34">
        <v>127609.65</v>
      </c>
      <c r="D73" s="34">
        <v>0</v>
      </c>
      <c r="E73" s="34"/>
    </row>
    <row r="74" spans="1:6">
      <c r="A74" s="35" t="s">
        <v>61</v>
      </c>
      <c r="B74" s="34">
        <v>59789621.409999996</v>
      </c>
      <c r="C74" s="34">
        <v>59789621.409999996</v>
      </c>
      <c r="D74" s="34">
        <v>0</v>
      </c>
      <c r="E74" s="34"/>
    </row>
    <row r="75" spans="1:6">
      <c r="A75" s="35" t="s">
        <v>62</v>
      </c>
      <c r="B75" s="34">
        <v>18616714.199999999</v>
      </c>
      <c r="C75" s="34">
        <v>18616714.199999999</v>
      </c>
      <c r="D75" s="34">
        <v>0</v>
      </c>
      <c r="E75" s="34"/>
    </row>
    <row r="76" spans="1:6">
      <c r="A76" s="35" t="s">
        <v>63</v>
      </c>
      <c r="B76" s="34">
        <v>3351897.13</v>
      </c>
      <c r="C76" s="34">
        <v>4188137.38</v>
      </c>
      <c r="D76" s="34">
        <v>836240.25</v>
      </c>
      <c r="E76" s="34"/>
    </row>
    <row r="77" spans="1:6">
      <c r="A77" s="28" t="s">
        <v>64</v>
      </c>
      <c r="B77" s="41">
        <f>SUM(B78:B105)</f>
        <v>82598226.960000008</v>
      </c>
      <c r="C77" s="41">
        <f t="shared" ref="C77:D77" si="2">SUM(C78:C105)</f>
        <v>94167086.189999998</v>
      </c>
      <c r="D77" s="41">
        <f t="shared" si="2"/>
        <v>11568859.230000002</v>
      </c>
      <c r="E77" s="34">
        <v>0</v>
      </c>
    </row>
    <row r="78" spans="1:6">
      <c r="A78" s="35" t="s">
        <v>65</v>
      </c>
      <c r="B78" s="34">
        <v>1351991.76</v>
      </c>
      <c r="C78" s="34">
        <v>1702831.6</v>
      </c>
      <c r="D78" s="34">
        <v>350839.84</v>
      </c>
      <c r="E78" s="34">
        <v>0</v>
      </c>
    </row>
    <row r="79" spans="1:6">
      <c r="A79" s="35" t="s">
        <v>66</v>
      </c>
      <c r="B79" s="34">
        <v>6262140.8700000001</v>
      </c>
      <c r="C79" s="34">
        <v>6073574.1699999999</v>
      </c>
      <c r="D79" s="34">
        <v>-188566.7</v>
      </c>
      <c r="E79" s="34"/>
    </row>
    <row r="80" spans="1:6">
      <c r="A80" s="35" t="s">
        <v>67</v>
      </c>
      <c r="B80" s="34">
        <v>7625268.9000000004</v>
      </c>
      <c r="C80" s="34">
        <v>10640071.34</v>
      </c>
      <c r="D80" s="34">
        <v>3014802.44</v>
      </c>
      <c r="E80" s="34"/>
    </row>
    <row r="81" spans="1:5">
      <c r="A81" s="35" t="s">
        <v>68</v>
      </c>
      <c r="B81" s="34">
        <v>15689176.02</v>
      </c>
      <c r="C81" s="34">
        <v>14149540.5</v>
      </c>
      <c r="D81" s="34">
        <v>-1539635.52</v>
      </c>
      <c r="E81" s="34"/>
    </row>
    <row r="82" spans="1:5">
      <c r="A82" s="35" t="s">
        <v>69</v>
      </c>
      <c r="B82" s="34">
        <v>1316011.3600000001</v>
      </c>
      <c r="C82" s="34">
        <v>1605220.14</v>
      </c>
      <c r="D82" s="34">
        <v>289208.78000000003</v>
      </c>
      <c r="E82" s="34"/>
    </row>
    <row r="83" spans="1:5">
      <c r="A83" s="35" t="s">
        <v>70</v>
      </c>
      <c r="B83" s="34">
        <v>2597107.12</v>
      </c>
      <c r="C83" s="34">
        <v>2429610.19</v>
      </c>
      <c r="D83" s="34">
        <v>-167496.93</v>
      </c>
      <c r="E83" s="34"/>
    </row>
    <row r="84" spans="1:5">
      <c r="A84" s="35" t="s">
        <v>71</v>
      </c>
      <c r="B84" s="34">
        <v>1053310.1499999999</v>
      </c>
      <c r="C84" s="34">
        <v>1238853.6200000001</v>
      </c>
      <c r="D84" s="34">
        <v>185543.47</v>
      </c>
      <c r="E84" s="34"/>
    </row>
    <row r="85" spans="1:5">
      <c r="A85" s="35" t="s">
        <v>72</v>
      </c>
      <c r="B85" s="34">
        <v>180437.55</v>
      </c>
      <c r="C85" s="34">
        <v>180437.55</v>
      </c>
      <c r="D85" s="34">
        <v>0</v>
      </c>
      <c r="E85" s="34"/>
    </row>
    <row r="86" spans="1:5">
      <c r="A86" s="35" t="s">
        <v>73</v>
      </c>
      <c r="B86" s="34">
        <v>51156</v>
      </c>
      <c r="C86" s="34">
        <v>147673.48000000001</v>
      </c>
      <c r="D86" s="34">
        <v>96517.48</v>
      </c>
      <c r="E86" s="34"/>
    </row>
    <row r="87" spans="1:5">
      <c r="A87" s="35" t="s">
        <v>74</v>
      </c>
      <c r="B87" s="34">
        <v>16293.36</v>
      </c>
      <c r="C87" s="34">
        <v>16293.36</v>
      </c>
      <c r="D87" s="34">
        <v>0</v>
      </c>
      <c r="E87" s="34"/>
    </row>
    <row r="88" spans="1:5">
      <c r="A88" s="35" t="s">
        <v>75</v>
      </c>
      <c r="B88" s="34">
        <v>489780.06</v>
      </c>
      <c r="C88" s="34">
        <v>489780.06</v>
      </c>
      <c r="D88" s="34">
        <v>0</v>
      </c>
      <c r="E88" s="34"/>
    </row>
    <row r="89" spans="1:5">
      <c r="A89" s="35" t="s">
        <v>76</v>
      </c>
      <c r="B89" s="34">
        <v>891956.54</v>
      </c>
      <c r="C89" s="34">
        <v>889494.04</v>
      </c>
      <c r="D89" s="34">
        <v>-2462.5</v>
      </c>
      <c r="E89" s="34"/>
    </row>
    <row r="90" spans="1:5">
      <c r="A90" s="35" t="s">
        <v>77</v>
      </c>
      <c r="B90" s="34">
        <v>4460</v>
      </c>
      <c r="C90" s="34">
        <v>4460</v>
      </c>
      <c r="D90" s="34">
        <v>0</v>
      </c>
      <c r="E90" s="34"/>
    </row>
    <row r="91" spans="1:5">
      <c r="A91" s="35" t="s">
        <v>78</v>
      </c>
      <c r="B91" s="34">
        <v>821406.18</v>
      </c>
      <c r="C91" s="34">
        <v>4495750.18</v>
      </c>
      <c r="D91" s="34">
        <v>3674344</v>
      </c>
      <c r="E91" s="34"/>
    </row>
    <row r="92" spans="1:5">
      <c r="A92" s="35" t="s">
        <v>79</v>
      </c>
      <c r="B92" s="34">
        <v>7810393.5300000003</v>
      </c>
      <c r="C92" s="34">
        <v>7665243.5300000003</v>
      </c>
      <c r="D92" s="34">
        <v>-145150</v>
      </c>
      <c r="E92" s="34"/>
    </row>
    <row r="93" spans="1:5">
      <c r="A93" s="35" t="s">
        <v>80</v>
      </c>
      <c r="B93" s="34">
        <v>6663771.0099999998</v>
      </c>
      <c r="C93" s="34">
        <v>6663771.0099999998</v>
      </c>
      <c r="D93" s="34">
        <v>0</v>
      </c>
      <c r="E93" s="34"/>
    </row>
    <row r="94" spans="1:5">
      <c r="A94" s="35" t="s">
        <v>81</v>
      </c>
      <c r="B94" s="34">
        <v>15119707.4</v>
      </c>
      <c r="C94" s="34">
        <v>15113659.439999999</v>
      </c>
      <c r="D94" s="34">
        <v>-6047.96</v>
      </c>
      <c r="E94" s="34"/>
    </row>
    <row r="95" spans="1:5">
      <c r="A95" s="35" t="s">
        <v>82</v>
      </c>
      <c r="B95" s="34">
        <v>74472</v>
      </c>
      <c r="C95" s="34">
        <v>278776</v>
      </c>
      <c r="D95" s="34">
        <v>204304</v>
      </c>
      <c r="E95" s="34"/>
    </row>
    <row r="96" spans="1:5">
      <c r="A96" s="35" t="s">
        <v>83</v>
      </c>
      <c r="B96" s="34">
        <v>263821.27</v>
      </c>
      <c r="C96" s="34">
        <v>710195.75</v>
      </c>
      <c r="D96" s="34">
        <v>446374.48</v>
      </c>
      <c r="E96" s="34"/>
    </row>
    <row r="97" spans="1:5">
      <c r="A97" s="35" t="s">
        <v>84</v>
      </c>
      <c r="B97" s="34">
        <v>2641152.4700000002</v>
      </c>
      <c r="C97" s="34">
        <v>2638991.66</v>
      </c>
      <c r="D97" s="34">
        <v>-2160.81</v>
      </c>
      <c r="E97" s="34"/>
    </row>
    <row r="98" spans="1:5">
      <c r="A98" s="35" t="s">
        <v>85</v>
      </c>
      <c r="B98" s="34">
        <v>3743454.88</v>
      </c>
      <c r="C98" s="34">
        <v>9108953.7799999993</v>
      </c>
      <c r="D98" s="34">
        <v>5365498.9000000004</v>
      </c>
      <c r="E98" s="34"/>
    </row>
    <row r="99" spans="1:5">
      <c r="A99" s="35" t="s">
        <v>86</v>
      </c>
      <c r="B99" s="34">
        <v>5338695.62</v>
      </c>
      <c r="C99" s="34">
        <v>5301675.8600000003</v>
      </c>
      <c r="D99" s="34">
        <v>-37019.760000000002</v>
      </c>
      <c r="E99" s="34"/>
    </row>
    <row r="100" spans="1:5">
      <c r="A100" s="35" t="s">
        <v>87</v>
      </c>
      <c r="B100" s="34">
        <v>1754575.34</v>
      </c>
      <c r="C100" s="34">
        <v>1769165.34</v>
      </c>
      <c r="D100" s="34">
        <v>14590</v>
      </c>
      <c r="E100" s="34"/>
    </row>
    <row r="101" spans="1:5">
      <c r="A101" s="35" t="s">
        <v>88</v>
      </c>
      <c r="B101" s="34">
        <v>3302.18</v>
      </c>
      <c r="C101" s="34">
        <v>2823.18</v>
      </c>
      <c r="D101" s="34">
        <v>-479</v>
      </c>
      <c r="E101" s="34"/>
    </row>
    <row r="102" spans="1:5">
      <c r="A102" s="35" t="s">
        <v>89</v>
      </c>
      <c r="B102" s="34">
        <v>209180</v>
      </c>
      <c r="C102" s="34">
        <v>225035.02</v>
      </c>
      <c r="D102" s="34">
        <v>15855.02</v>
      </c>
      <c r="E102" s="34"/>
    </row>
    <row r="103" spans="1:5">
      <c r="A103" s="35" t="s">
        <v>90</v>
      </c>
      <c r="B103" s="34">
        <v>40215.5</v>
      </c>
      <c r="C103" s="34">
        <v>40215.5</v>
      </c>
      <c r="D103" s="34">
        <v>0</v>
      </c>
      <c r="E103" s="34"/>
    </row>
    <row r="104" spans="1:5">
      <c r="A104" s="35" t="s">
        <v>91</v>
      </c>
      <c r="B104" s="34">
        <v>570430.89</v>
      </c>
      <c r="C104" s="34">
        <v>570430.89</v>
      </c>
      <c r="D104" s="34">
        <v>0</v>
      </c>
      <c r="E104" s="34"/>
    </row>
    <row r="105" spans="1:5">
      <c r="A105" s="35" t="s">
        <v>92</v>
      </c>
      <c r="B105" s="34">
        <v>14559</v>
      </c>
      <c r="C105" s="34">
        <v>14559</v>
      </c>
      <c r="D105" s="34">
        <v>0</v>
      </c>
      <c r="E105" s="34"/>
    </row>
    <row r="106" spans="1:5">
      <c r="A106" s="28" t="s">
        <v>93</v>
      </c>
      <c r="B106" s="41">
        <f>SUM(B107:B123)</f>
        <v>-48809866.99000001</v>
      </c>
      <c r="C106" s="41">
        <f t="shared" ref="C106:D106" si="3">SUM(C107:C123)</f>
        <v>-67221911.760000005</v>
      </c>
      <c r="D106" s="41">
        <f t="shared" si="3"/>
        <v>-18412044.77</v>
      </c>
      <c r="E106" s="34"/>
    </row>
    <row r="107" spans="1:5">
      <c r="A107" s="35" t="s">
        <v>94</v>
      </c>
      <c r="B107" s="34">
        <v>-20736.560000000001</v>
      </c>
      <c r="C107" s="34">
        <v>-27117.040000000001</v>
      </c>
      <c r="D107" s="34">
        <v>-6380.48</v>
      </c>
      <c r="E107" s="34"/>
    </row>
    <row r="108" spans="1:5">
      <c r="A108" s="43" t="s">
        <v>95</v>
      </c>
      <c r="B108" s="38">
        <v>-2582805.41</v>
      </c>
      <c r="C108" s="38">
        <v>-5743657.4299999997</v>
      </c>
      <c r="D108" s="38">
        <v>-3160852.02</v>
      </c>
      <c r="E108" s="38">
        <v>0</v>
      </c>
    </row>
    <row r="109" spans="1:5">
      <c r="A109" s="58" t="s">
        <v>96</v>
      </c>
      <c r="B109" s="57">
        <v>0</v>
      </c>
      <c r="C109" s="57">
        <v>-14559</v>
      </c>
      <c r="D109" s="57">
        <v>-14559</v>
      </c>
      <c r="E109" s="57">
        <v>0</v>
      </c>
    </row>
    <row r="110" spans="1:5">
      <c r="A110" s="35" t="s">
        <v>97</v>
      </c>
      <c r="B110" s="34">
        <v>-15800433.880000001</v>
      </c>
      <c r="C110" s="34">
        <v>-20320221.23</v>
      </c>
      <c r="D110" s="34">
        <v>-4519787.3499999996</v>
      </c>
      <c r="E110" s="34"/>
    </row>
    <row r="111" spans="1:5">
      <c r="A111" s="35" t="s">
        <v>98</v>
      </c>
      <c r="B111" s="34">
        <v>-1835989.15</v>
      </c>
      <c r="C111" s="34">
        <v>-2540825.61</v>
      </c>
      <c r="D111" s="34">
        <v>-704836.46</v>
      </c>
      <c r="E111" s="34"/>
    </row>
    <row r="112" spans="1:5">
      <c r="A112" s="35" t="s">
        <v>99</v>
      </c>
      <c r="B112" s="34">
        <v>-163371.35</v>
      </c>
      <c r="C112" s="34">
        <v>-260165.71</v>
      </c>
      <c r="D112" s="34">
        <v>-96794.36</v>
      </c>
      <c r="E112" s="34"/>
    </row>
    <row r="113" spans="1:6">
      <c r="A113" s="35" t="s">
        <v>100</v>
      </c>
      <c r="B113" s="34">
        <v>-50851.98</v>
      </c>
      <c r="C113" s="34">
        <v>-68895.740000000005</v>
      </c>
      <c r="D113" s="34">
        <v>-18043.759999999998</v>
      </c>
      <c r="E113" s="34"/>
    </row>
    <row r="114" spans="1:6">
      <c r="A114" s="35" t="s">
        <v>101</v>
      </c>
      <c r="B114" s="34">
        <v>-20064.54</v>
      </c>
      <c r="C114" s="34">
        <v>-26809.5</v>
      </c>
      <c r="D114" s="34">
        <v>-6744.96</v>
      </c>
      <c r="E114" s="34"/>
    </row>
    <row r="115" spans="1:6">
      <c r="A115" s="35" t="s">
        <v>102</v>
      </c>
      <c r="B115" s="34">
        <v>-47566.29</v>
      </c>
      <c r="C115" s="34">
        <v>-980274.31</v>
      </c>
      <c r="D115" s="34">
        <v>-932708.02</v>
      </c>
      <c r="E115" s="34"/>
    </row>
    <row r="116" spans="1:6">
      <c r="A116" s="35" t="s">
        <v>103</v>
      </c>
      <c r="B116" s="34">
        <v>-4072.1</v>
      </c>
      <c r="C116" s="34">
        <v>-4460</v>
      </c>
      <c r="D116" s="34">
        <v>-387.9</v>
      </c>
      <c r="E116" s="34"/>
    </row>
    <row r="117" spans="1:6">
      <c r="A117" s="35" t="s">
        <v>104</v>
      </c>
      <c r="B117" s="34">
        <v>-6111467.9100000001</v>
      </c>
      <c r="C117" s="34">
        <v>-9019818.1099999994</v>
      </c>
      <c r="D117" s="34">
        <v>-2908350.2</v>
      </c>
      <c r="E117" s="34"/>
    </row>
    <row r="118" spans="1:6">
      <c r="A118" s="35" t="s">
        <v>105</v>
      </c>
      <c r="B118" s="34">
        <v>-15606605.470000001</v>
      </c>
      <c r="C118" s="34">
        <v>-18486037.260000002</v>
      </c>
      <c r="D118" s="34">
        <v>-2879431.79</v>
      </c>
      <c r="E118" s="34"/>
      <c r="F118" s="59"/>
    </row>
    <row r="119" spans="1:6">
      <c r="A119" s="35" t="s">
        <v>106</v>
      </c>
      <c r="B119" s="34">
        <v>-16756.2</v>
      </c>
      <c r="C119" s="34">
        <v>-27608.47</v>
      </c>
      <c r="D119" s="34">
        <v>-10852.27</v>
      </c>
      <c r="E119" s="34"/>
    </row>
    <row r="120" spans="1:6">
      <c r="A120" s="35" t="s">
        <v>107</v>
      </c>
      <c r="B120" s="34">
        <v>-2573844.88</v>
      </c>
      <c r="C120" s="34">
        <v>-2815878.55</v>
      </c>
      <c r="D120" s="34">
        <v>-242033.67</v>
      </c>
      <c r="E120" s="34"/>
    </row>
    <row r="121" spans="1:6">
      <c r="A121" s="35" t="s">
        <v>108</v>
      </c>
      <c r="B121" s="34">
        <v>-3605269.43</v>
      </c>
      <c r="C121" s="34">
        <v>-6318440.3799999999</v>
      </c>
      <c r="D121" s="34">
        <v>-2713170.95</v>
      </c>
      <c r="E121" s="34"/>
    </row>
    <row r="122" spans="1:6">
      <c r="A122" s="35" t="s">
        <v>109</v>
      </c>
      <c r="B122" s="34">
        <v>-299591.45</v>
      </c>
      <c r="C122" s="34">
        <v>-470838.55</v>
      </c>
      <c r="D122" s="34">
        <v>-171247.1</v>
      </c>
      <c r="E122" s="34"/>
    </row>
    <row r="123" spans="1:6" ht="12.75" customHeight="1">
      <c r="A123" s="43" t="s">
        <v>110</v>
      </c>
      <c r="B123" s="34">
        <v>-70440.39</v>
      </c>
      <c r="C123" s="34">
        <v>-96304.87</v>
      </c>
      <c r="D123" s="34">
        <v>-25864.48</v>
      </c>
      <c r="E123" s="38">
        <v>0</v>
      </c>
    </row>
    <row r="124" spans="1:6" ht="18" customHeight="1">
      <c r="B124" s="39">
        <f>B71+B77+B106</f>
        <v>130590841.87</v>
      </c>
      <c r="C124" s="39">
        <f t="shared" ref="C124:D124" si="4">C71+C77+C106</f>
        <v>124583896.57999997</v>
      </c>
      <c r="D124" s="39">
        <f t="shared" si="4"/>
        <v>-6006945.2899999972</v>
      </c>
      <c r="E124" s="60"/>
    </row>
    <row r="126" spans="1:6" ht="21.75" customHeight="1">
      <c r="A126" s="24" t="s">
        <v>111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112</v>
      </c>
      <c r="B127" s="27"/>
      <c r="C127" s="27"/>
      <c r="D127" s="27"/>
      <c r="E127" s="27"/>
    </row>
    <row r="128" spans="1:6" ht="8.25" customHeight="1">
      <c r="A128" s="28"/>
      <c r="B128" s="29"/>
      <c r="C128" s="29"/>
      <c r="D128" s="29"/>
      <c r="E128" s="29"/>
    </row>
    <row r="129" spans="1:5">
      <c r="A129" s="28" t="s">
        <v>113</v>
      </c>
      <c r="B129" s="29"/>
      <c r="C129" s="61" t="s">
        <v>14</v>
      </c>
      <c r="D129" s="62"/>
      <c r="E129" s="29"/>
    </row>
    <row r="130" spans="1:5" ht="7.5" customHeight="1">
      <c r="A130" s="28"/>
      <c r="B130" s="29"/>
      <c r="C130" s="29"/>
      <c r="D130" s="29"/>
      <c r="E130" s="29"/>
    </row>
    <row r="131" spans="1:5">
      <c r="A131" s="31" t="s">
        <v>93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60"/>
    </row>
    <row r="134" spans="1:5" ht="27" customHeight="1">
      <c r="A134" s="24" t="s">
        <v>114</v>
      </c>
      <c r="B134" s="25" t="s">
        <v>9</v>
      </c>
    </row>
    <row r="135" spans="1:5">
      <c r="A135" s="26" t="s">
        <v>115</v>
      </c>
      <c r="B135" s="63" t="s">
        <v>48</v>
      </c>
    </row>
    <row r="136" spans="1:5" ht="4.5" customHeight="1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64" t="s">
        <v>116</v>
      </c>
      <c r="B139" s="65" t="s">
        <v>9</v>
      </c>
      <c r="C139" s="66" t="s">
        <v>117</v>
      </c>
    </row>
    <row r="140" spans="1:5" ht="5.25" customHeight="1">
      <c r="A140" s="67"/>
      <c r="B140" s="68"/>
      <c r="C140" s="69"/>
    </row>
    <row r="141" spans="1:5">
      <c r="A141" s="70" t="s">
        <v>48</v>
      </c>
      <c r="B141" s="71"/>
      <c r="C141" s="72"/>
    </row>
    <row r="142" spans="1:5" ht="6" customHeight="1">
      <c r="A142" s="73"/>
      <c r="B142" s="74"/>
      <c r="C142" s="74"/>
    </row>
    <row r="143" spans="1:5" ht="14.25" customHeight="1">
      <c r="B143" s="25">
        <f>SUM(B142:B142)</f>
        <v>0</v>
      </c>
      <c r="C143" s="25"/>
    </row>
    <row r="145" spans="1:5">
      <c r="A145" s="18" t="s">
        <v>118</v>
      </c>
    </row>
    <row r="146" spans="1:5" ht="4.5" customHeight="1"/>
    <row r="147" spans="1:5" ht="20.25" customHeight="1">
      <c r="A147" s="64" t="s">
        <v>119</v>
      </c>
      <c r="B147" s="25" t="s">
        <v>9</v>
      </c>
      <c r="C147" s="25" t="s">
        <v>24</v>
      </c>
      <c r="D147" s="25" t="s">
        <v>25</v>
      </c>
      <c r="E147" s="25" t="s">
        <v>26</v>
      </c>
    </row>
    <row r="148" spans="1:5">
      <c r="A148" s="26" t="s">
        <v>120</v>
      </c>
      <c r="B148" s="41">
        <f>SUM(B149:B165)</f>
        <v>-7623928.2299999995</v>
      </c>
      <c r="C148" s="57"/>
      <c r="D148" s="57"/>
      <c r="E148" s="57"/>
    </row>
    <row r="149" spans="1:5">
      <c r="A149" s="35" t="s">
        <v>121</v>
      </c>
      <c r="B149" s="34">
        <v>-874.82</v>
      </c>
      <c r="C149" s="34"/>
      <c r="D149" s="34"/>
      <c r="E149" s="34"/>
    </row>
    <row r="150" spans="1:5">
      <c r="A150" s="35" t="s">
        <v>122</v>
      </c>
      <c r="B150" s="34">
        <v>-198739.53</v>
      </c>
      <c r="C150" s="34"/>
      <c r="D150" s="34"/>
      <c r="E150" s="34"/>
    </row>
    <row r="151" spans="1:5">
      <c r="A151" s="35" t="s">
        <v>123</v>
      </c>
      <c r="B151" s="34">
        <v>-3409693.01</v>
      </c>
      <c r="C151" s="34"/>
      <c r="D151" s="34"/>
      <c r="E151" s="34"/>
    </row>
    <row r="152" spans="1:5">
      <c r="A152" s="35" t="s">
        <v>124</v>
      </c>
      <c r="B152" s="34">
        <v>-1094430.5</v>
      </c>
      <c r="C152" s="34"/>
      <c r="D152" s="34"/>
      <c r="E152" s="34"/>
    </row>
    <row r="153" spans="1:5">
      <c r="A153" s="35" t="s">
        <v>125</v>
      </c>
      <c r="B153" s="34">
        <v>-27550.01</v>
      </c>
      <c r="C153" s="34"/>
      <c r="D153" s="34"/>
      <c r="E153" s="34"/>
    </row>
    <row r="154" spans="1:5">
      <c r="A154" s="35" t="s">
        <v>126</v>
      </c>
      <c r="B154" s="34">
        <v>-9219.42</v>
      </c>
      <c r="C154" s="34"/>
      <c r="D154" s="34"/>
      <c r="E154" s="34"/>
    </row>
    <row r="155" spans="1:5">
      <c r="A155" s="35" t="s">
        <v>127</v>
      </c>
      <c r="B155" s="34">
        <v>-921.96</v>
      </c>
      <c r="C155" s="34"/>
      <c r="D155" s="34"/>
      <c r="E155" s="34"/>
    </row>
    <row r="156" spans="1:5">
      <c r="A156" s="35" t="s">
        <v>128</v>
      </c>
      <c r="B156" s="34">
        <v>-16819.55</v>
      </c>
      <c r="C156" s="34"/>
      <c r="D156" s="34"/>
      <c r="E156" s="34"/>
    </row>
    <row r="157" spans="1:5">
      <c r="A157" s="35" t="s">
        <v>129</v>
      </c>
      <c r="B157" s="34">
        <v>-145976.64000000001</v>
      </c>
      <c r="C157" s="34"/>
      <c r="D157" s="34"/>
      <c r="E157" s="34"/>
    </row>
    <row r="158" spans="1:5">
      <c r="A158" s="35" t="s">
        <v>130</v>
      </c>
      <c r="B158" s="34">
        <v>-198439.24</v>
      </c>
      <c r="C158" s="34"/>
      <c r="D158" s="34"/>
      <c r="E158" s="34"/>
    </row>
    <row r="159" spans="1:5">
      <c r="A159" s="35" t="s">
        <v>131</v>
      </c>
      <c r="B159" s="34">
        <v>-65534.44</v>
      </c>
      <c r="C159" s="34"/>
      <c r="D159" s="34"/>
      <c r="E159" s="34"/>
    </row>
    <row r="160" spans="1:5">
      <c r="A160" s="35" t="s">
        <v>132</v>
      </c>
      <c r="B160" s="34">
        <v>-1235320.3700000001</v>
      </c>
      <c r="C160" s="34"/>
      <c r="D160" s="34"/>
      <c r="E160" s="34"/>
    </row>
    <row r="161" spans="1:5">
      <c r="A161" s="35" t="s">
        <v>133</v>
      </c>
      <c r="B161" s="34">
        <v>-36705.58</v>
      </c>
      <c r="C161" s="34"/>
      <c r="D161" s="34"/>
      <c r="E161" s="34"/>
    </row>
    <row r="162" spans="1:5">
      <c r="A162" s="35" t="s">
        <v>134</v>
      </c>
      <c r="B162" s="34">
        <v>-206547.04</v>
      </c>
      <c r="C162" s="34"/>
      <c r="D162" s="34"/>
      <c r="E162" s="34"/>
    </row>
    <row r="163" spans="1:5">
      <c r="A163" s="35" t="s">
        <v>135</v>
      </c>
      <c r="B163" s="34">
        <v>-192450.55</v>
      </c>
      <c r="C163" s="34"/>
      <c r="D163" s="34"/>
      <c r="E163" s="34"/>
    </row>
    <row r="164" spans="1:5">
      <c r="A164" s="35" t="s">
        <v>136</v>
      </c>
      <c r="B164" s="34">
        <v>-23425.78</v>
      </c>
      <c r="C164" s="34"/>
      <c r="D164" s="34"/>
      <c r="E164" s="34"/>
    </row>
    <row r="165" spans="1:5">
      <c r="A165" s="43" t="s">
        <v>137</v>
      </c>
      <c r="B165" s="34">
        <v>-761279.79</v>
      </c>
      <c r="C165" s="34"/>
      <c r="D165" s="34"/>
      <c r="E165" s="34"/>
    </row>
    <row r="166" spans="1:5" ht="16.5" customHeight="1">
      <c r="B166" s="39">
        <f>B148</f>
        <v>-7623928.2299999995</v>
      </c>
      <c r="C166" s="25">
        <f>SUM(C165:C165)</f>
        <v>0</v>
      </c>
      <c r="D166" s="25">
        <f>SUM(D165:D165)</f>
        <v>0</v>
      </c>
      <c r="E166" s="25">
        <f>SUM(E165:E165)</f>
        <v>0</v>
      </c>
    </row>
    <row r="168" spans="1:5" ht="20.25" customHeight="1">
      <c r="A168" s="64" t="s">
        <v>138</v>
      </c>
      <c r="B168" s="65" t="s">
        <v>9</v>
      </c>
      <c r="C168" s="25" t="s">
        <v>139</v>
      </c>
      <c r="D168" s="25" t="s">
        <v>117</v>
      </c>
    </row>
    <row r="169" spans="1:5">
      <c r="A169" s="75" t="s">
        <v>140</v>
      </c>
      <c r="B169" s="76"/>
      <c r="C169" s="77" t="s">
        <v>48</v>
      </c>
      <c r="D169" s="78"/>
    </row>
    <row r="170" spans="1:5" ht="5.25" customHeight="1">
      <c r="A170" s="79"/>
      <c r="B170" s="80"/>
      <c r="C170" s="81"/>
      <c r="D170" s="82"/>
    </row>
    <row r="171" spans="1:5" ht="9.75" customHeight="1">
      <c r="A171" s="83"/>
      <c r="B171" s="84"/>
      <c r="C171" s="85"/>
      <c r="D171" s="86"/>
    </row>
    <row r="172" spans="1:5" ht="16.5" customHeight="1">
      <c r="B172" s="25">
        <f>SUM(B170:B171)</f>
        <v>0</v>
      </c>
      <c r="C172" s="87"/>
      <c r="D172" s="88"/>
    </row>
    <row r="175" spans="1:5" ht="27.75" customHeight="1">
      <c r="A175" s="64" t="s">
        <v>141</v>
      </c>
      <c r="B175" s="65" t="s">
        <v>9</v>
      </c>
      <c r="C175" s="25" t="s">
        <v>139</v>
      </c>
      <c r="D175" s="25" t="s">
        <v>117</v>
      </c>
    </row>
    <row r="176" spans="1:5">
      <c r="A176" s="75" t="s">
        <v>142</v>
      </c>
      <c r="B176" s="76"/>
      <c r="C176" s="89"/>
      <c r="D176" s="78"/>
    </row>
    <row r="177" spans="1:4">
      <c r="A177" s="35" t="s">
        <v>143</v>
      </c>
      <c r="B177" s="90">
        <v>-34230</v>
      </c>
      <c r="C177" s="81"/>
      <c r="D177" s="82"/>
    </row>
    <row r="178" spans="1:4" ht="6.75" customHeight="1">
      <c r="A178" s="83"/>
      <c r="B178" s="84"/>
      <c r="C178" s="85"/>
      <c r="D178" s="86"/>
    </row>
    <row r="179" spans="1:4" ht="15" customHeight="1">
      <c r="B179" s="39">
        <f>SUM(B177:B178)</f>
        <v>-34230</v>
      </c>
      <c r="C179" s="87"/>
      <c r="D179" s="88"/>
    </row>
    <row r="182" spans="1:4" ht="24" customHeight="1">
      <c r="A182" s="64" t="s">
        <v>144</v>
      </c>
      <c r="B182" s="65" t="s">
        <v>9</v>
      </c>
      <c r="C182" s="25" t="s">
        <v>139</v>
      </c>
      <c r="D182" s="25" t="s">
        <v>117</v>
      </c>
    </row>
    <row r="183" spans="1:4">
      <c r="A183" s="75" t="s">
        <v>145</v>
      </c>
      <c r="B183" s="76"/>
      <c r="C183" s="77" t="s">
        <v>48</v>
      </c>
      <c r="D183" s="78"/>
    </row>
    <row r="184" spans="1:4" ht="6.75" customHeight="1">
      <c r="A184" s="79"/>
      <c r="B184" s="80"/>
      <c r="C184" s="81"/>
      <c r="D184" s="82"/>
    </row>
    <row r="185" spans="1:4" ht="6.75" customHeight="1">
      <c r="A185" s="83"/>
      <c r="B185" s="84"/>
      <c r="C185" s="85"/>
      <c r="D185" s="86"/>
    </row>
    <row r="186" spans="1:4" ht="16.5" customHeight="1">
      <c r="B186" s="25">
        <f>SUM(B184:B185)</f>
        <v>0</v>
      </c>
      <c r="C186" s="87"/>
      <c r="D186" s="88"/>
    </row>
    <row r="189" spans="1:4" ht="24" customHeight="1">
      <c r="A189" s="64" t="s">
        <v>146</v>
      </c>
      <c r="B189" s="65" t="s">
        <v>9</v>
      </c>
      <c r="C189" s="91" t="s">
        <v>139</v>
      </c>
      <c r="D189" s="91" t="s">
        <v>44</v>
      </c>
    </row>
    <row r="190" spans="1:4">
      <c r="A190" s="75" t="s">
        <v>147</v>
      </c>
      <c r="B190" s="27"/>
      <c r="C190" s="27">
        <v>0</v>
      </c>
      <c r="D190" s="27">
        <v>0</v>
      </c>
    </row>
    <row r="191" spans="1:4">
      <c r="A191" s="35" t="s">
        <v>148</v>
      </c>
      <c r="B191" s="90">
        <v>0</v>
      </c>
      <c r="C191" s="29">
        <v>0</v>
      </c>
      <c r="D191" s="29">
        <v>0</v>
      </c>
    </row>
    <row r="192" spans="1:4">
      <c r="A192" s="35" t="s">
        <v>149</v>
      </c>
      <c r="B192" s="90">
        <v>-0.15</v>
      </c>
      <c r="C192" s="29"/>
      <c r="D192" s="29"/>
    </row>
    <row r="193" spans="1:4" ht="7.5" customHeight="1">
      <c r="A193" s="31"/>
      <c r="B193" s="92"/>
      <c r="C193" s="92">
        <v>0</v>
      </c>
      <c r="D193" s="92">
        <v>0</v>
      </c>
    </row>
    <row r="194" spans="1:4" ht="18.75" customHeight="1">
      <c r="B194" s="39">
        <f>SUM(B191:B193)</f>
        <v>-0.15</v>
      </c>
      <c r="C194" s="87"/>
      <c r="D194" s="88"/>
    </row>
    <row r="196" spans="1:4">
      <c r="A196" s="18" t="s">
        <v>150</v>
      </c>
    </row>
    <row r="197" spans="1:4" ht="7.5" customHeight="1">
      <c r="A197" s="18"/>
    </row>
    <row r="198" spans="1:4">
      <c r="A198" s="18" t="s">
        <v>151</v>
      </c>
    </row>
    <row r="199" spans="1:4" ht="7.5" customHeight="1"/>
    <row r="200" spans="1:4" ht="24" customHeight="1">
      <c r="A200" s="93" t="s">
        <v>152</v>
      </c>
      <c r="B200" s="94" t="s">
        <v>9</v>
      </c>
      <c r="C200" s="25" t="s">
        <v>153</v>
      </c>
      <c r="D200" s="25" t="s">
        <v>44</v>
      </c>
    </row>
    <row r="201" spans="1:4">
      <c r="A201" s="26" t="s">
        <v>154</v>
      </c>
      <c r="B201" s="95">
        <f>SUM(B202:B217)</f>
        <v>-7298264.8200000003</v>
      </c>
      <c r="C201" s="57"/>
      <c r="D201" s="57"/>
    </row>
    <row r="202" spans="1:4">
      <c r="A202" s="35" t="s">
        <v>155</v>
      </c>
      <c r="B202" s="90">
        <v>-107769.37</v>
      </c>
      <c r="C202" s="34"/>
      <c r="D202" s="34"/>
    </row>
    <row r="203" spans="1:4">
      <c r="A203" s="35" t="s">
        <v>156</v>
      </c>
      <c r="B203" s="90">
        <v>-135804.84</v>
      </c>
      <c r="C203" s="34"/>
      <c r="D203" s="34"/>
    </row>
    <row r="204" spans="1:4">
      <c r="A204" s="35" t="s">
        <v>157</v>
      </c>
      <c r="B204" s="90">
        <v>-1925512.5</v>
      </c>
      <c r="C204" s="34"/>
      <c r="D204" s="34"/>
    </row>
    <row r="205" spans="1:4">
      <c r="A205" s="35" t="s">
        <v>158</v>
      </c>
      <c r="B205" s="90">
        <v>-1888824</v>
      </c>
      <c r="C205" s="34"/>
      <c r="D205" s="34"/>
    </row>
    <row r="206" spans="1:4">
      <c r="A206" s="35" t="s">
        <v>159</v>
      </c>
      <c r="B206" s="90">
        <v>-6355</v>
      </c>
      <c r="C206" s="34"/>
      <c r="D206" s="34"/>
    </row>
    <row r="207" spans="1:4">
      <c r="A207" s="35" t="s">
        <v>160</v>
      </c>
      <c r="B207" s="90">
        <v>-128980</v>
      </c>
      <c r="C207" s="34"/>
      <c r="D207" s="34"/>
    </row>
    <row r="208" spans="1:4">
      <c r="A208" s="35" t="s">
        <v>161</v>
      </c>
      <c r="B208" s="90">
        <v>-387169.84</v>
      </c>
      <c r="C208" s="34"/>
      <c r="D208" s="34"/>
    </row>
    <row r="209" spans="1:4">
      <c r="A209" s="35" t="s">
        <v>162</v>
      </c>
      <c r="B209" s="90">
        <v>-812665.12</v>
      </c>
      <c r="C209" s="34"/>
      <c r="D209" s="34"/>
    </row>
    <row r="210" spans="1:4">
      <c r="A210" s="35" t="s">
        <v>163</v>
      </c>
      <c r="B210" s="90">
        <v>-332500</v>
      </c>
      <c r="C210" s="34"/>
      <c r="D210" s="34"/>
    </row>
    <row r="211" spans="1:4">
      <c r="A211" s="35" t="s">
        <v>164</v>
      </c>
      <c r="B211" s="90">
        <v>-314100</v>
      </c>
      <c r="C211" s="34"/>
      <c r="D211" s="34"/>
    </row>
    <row r="212" spans="1:4">
      <c r="A212" s="35" t="s">
        <v>165</v>
      </c>
      <c r="B212" s="90">
        <v>-77708.33</v>
      </c>
      <c r="C212" s="34"/>
      <c r="D212" s="34"/>
    </row>
    <row r="213" spans="1:4">
      <c r="A213" s="35" t="s">
        <v>166</v>
      </c>
      <c r="B213" s="90">
        <v>-20895</v>
      </c>
      <c r="C213" s="34"/>
      <c r="D213" s="34"/>
    </row>
    <row r="214" spans="1:4">
      <c r="A214" s="35" t="s">
        <v>167</v>
      </c>
      <c r="B214" s="90">
        <v>-307549.99</v>
      </c>
      <c r="C214" s="34"/>
      <c r="D214" s="34"/>
    </row>
    <row r="215" spans="1:4">
      <c r="A215" s="35" t="s">
        <v>168</v>
      </c>
      <c r="B215" s="90">
        <v>-252828.82</v>
      </c>
      <c r="C215" s="34"/>
      <c r="D215" s="34"/>
    </row>
    <row r="216" spans="1:4">
      <c r="A216" s="35" t="s">
        <v>169</v>
      </c>
      <c r="B216" s="90">
        <v>-599602.01</v>
      </c>
      <c r="C216" s="34"/>
      <c r="D216" s="34"/>
    </row>
    <row r="217" spans="1:4">
      <c r="A217" s="35" t="s">
        <v>170</v>
      </c>
      <c r="B217" s="90">
        <v>0</v>
      </c>
      <c r="C217" s="34"/>
      <c r="D217" s="34"/>
    </row>
    <row r="218" spans="1:4">
      <c r="A218" s="28" t="s">
        <v>171</v>
      </c>
      <c r="B218" s="96">
        <f>SUM(B219:B225)</f>
        <v>-84193568.089999989</v>
      </c>
      <c r="C218" s="34"/>
      <c r="D218" s="34"/>
    </row>
    <row r="219" spans="1:4">
      <c r="A219" s="35" t="s">
        <v>172</v>
      </c>
      <c r="B219" s="90">
        <v>-32727373.460000001</v>
      </c>
      <c r="C219" s="34"/>
      <c r="D219" s="34"/>
    </row>
    <row r="220" spans="1:4">
      <c r="A220" s="35" t="s">
        <v>173</v>
      </c>
      <c r="B220" s="90">
        <v>-1440072.89</v>
      </c>
      <c r="C220" s="34"/>
      <c r="D220" s="34"/>
    </row>
    <row r="221" spans="1:4">
      <c r="A221" s="35" t="s">
        <v>174</v>
      </c>
      <c r="B221" s="90">
        <v>-3466385.06</v>
      </c>
      <c r="C221" s="34"/>
      <c r="D221" s="34"/>
    </row>
    <row r="222" spans="1:4">
      <c r="A222" s="35" t="s">
        <v>175</v>
      </c>
      <c r="B222" s="90">
        <v>-34101375.219999999</v>
      </c>
      <c r="C222" s="34"/>
      <c r="D222" s="34"/>
    </row>
    <row r="223" spans="1:4">
      <c r="A223" s="43" t="s">
        <v>176</v>
      </c>
      <c r="B223" s="97">
        <v>-2389495.2200000002</v>
      </c>
      <c r="C223" s="38"/>
      <c r="D223" s="38"/>
    </row>
    <row r="224" spans="1:4">
      <c r="A224" s="58" t="s">
        <v>177</v>
      </c>
      <c r="B224" s="98">
        <v>-10068866.24</v>
      </c>
      <c r="C224" s="57"/>
      <c r="D224" s="57"/>
    </row>
    <row r="225" spans="1:4">
      <c r="A225" s="35" t="s">
        <v>178</v>
      </c>
      <c r="B225" s="90">
        <v>0</v>
      </c>
      <c r="C225" s="34"/>
      <c r="D225" s="34"/>
    </row>
    <row r="226" spans="1:4">
      <c r="A226" s="31"/>
      <c r="B226" s="90"/>
      <c r="C226" s="38"/>
      <c r="D226" s="38"/>
    </row>
    <row r="227" spans="1:4" ht="15.75" customHeight="1">
      <c r="B227" s="39">
        <f>B201+B218</f>
        <v>-91491832.909999996</v>
      </c>
      <c r="C227" s="87"/>
      <c r="D227" s="88"/>
    </row>
    <row r="230" spans="1:4" ht="24.75" customHeight="1">
      <c r="A230" s="93" t="s">
        <v>179</v>
      </c>
      <c r="B230" s="94" t="s">
        <v>9</v>
      </c>
      <c r="C230" s="25" t="s">
        <v>153</v>
      </c>
      <c r="D230" s="25" t="s">
        <v>44</v>
      </c>
    </row>
    <row r="231" spans="1:4">
      <c r="A231" s="26" t="s">
        <v>180</v>
      </c>
      <c r="B231" s="95">
        <f>SUM(B232:B233)</f>
        <v>-519108</v>
      </c>
      <c r="C231" s="57"/>
      <c r="D231" s="57"/>
    </row>
    <row r="232" spans="1:4">
      <c r="A232" s="35" t="s">
        <v>181</v>
      </c>
      <c r="B232" s="90">
        <v>-519103.99</v>
      </c>
      <c r="C232" s="34"/>
      <c r="D232" s="34"/>
    </row>
    <row r="233" spans="1:4">
      <c r="A233" s="35" t="s">
        <v>182</v>
      </c>
      <c r="B233" s="90">
        <v>-4.01</v>
      </c>
      <c r="C233" s="34"/>
      <c r="D233" s="34"/>
    </row>
    <row r="234" spans="1:4">
      <c r="A234" s="31"/>
      <c r="B234" s="38"/>
      <c r="C234" s="38"/>
      <c r="D234" s="38"/>
    </row>
    <row r="235" spans="1:4" ht="16.5" customHeight="1">
      <c r="B235" s="39">
        <f>B231</f>
        <v>-519108</v>
      </c>
      <c r="C235" s="87"/>
      <c r="D235" s="88"/>
    </row>
    <row r="238" spans="1:4">
      <c r="A238" s="18" t="s">
        <v>183</v>
      </c>
    </row>
    <row r="240" spans="1:4" ht="26.25" customHeight="1">
      <c r="A240" s="93" t="s">
        <v>184</v>
      </c>
      <c r="B240" s="94" t="s">
        <v>9</v>
      </c>
      <c r="C240" s="25" t="s">
        <v>185</v>
      </c>
      <c r="D240" s="25" t="s">
        <v>186</v>
      </c>
    </row>
    <row r="241" spans="1:4">
      <c r="A241" s="26" t="s">
        <v>187</v>
      </c>
      <c r="B241" s="57"/>
      <c r="C241" s="57"/>
      <c r="D241" s="57">
        <v>0</v>
      </c>
    </row>
    <row r="242" spans="1:4">
      <c r="A242" s="35" t="s">
        <v>188</v>
      </c>
      <c r="B242" s="90">
        <v>12709323.210000001</v>
      </c>
      <c r="C242" s="90">
        <v>11.236499999999999</v>
      </c>
      <c r="D242" s="34"/>
    </row>
    <row r="243" spans="1:4">
      <c r="A243" s="35" t="s">
        <v>189</v>
      </c>
      <c r="B243" s="90">
        <v>3068688.71</v>
      </c>
      <c r="C243" s="90">
        <v>2.7130999999999998</v>
      </c>
      <c r="D243" s="34"/>
    </row>
    <row r="244" spans="1:4">
      <c r="A244" s="35" t="s">
        <v>190</v>
      </c>
      <c r="B244" s="90">
        <v>20173003.18</v>
      </c>
      <c r="C244" s="90">
        <v>17.8352</v>
      </c>
      <c r="D244" s="34"/>
    </row>
    <row r="245" spans="1:4">
      <c r="A245" s="35" t="s">
        <v>191</v>
      </c>
      <c r="B245" s="90">
        <v>472585.15</v>
      </c>
      <c r="C245" s="90">
        <v>0.4178</v>
      </c>
      <c r="D245" s="34"/>
    </row>
    <row r="246" spans="1:4">
      <c r="A246" s="35" t="s">
        <v>192</v>
      </c>
      <c r="B246" s="90">
        <v>7567600.7000000002</v>
      </c>
      <c r="C246" s="90">
        <v>6.6905999999999999</v>
      </c>
      <c r="D246" s="34"/>
    </row>
    <row r="247" spans="1:4">
      <c r="A247" s="35" t="s">
        <v>193</v>
      </c>
      <c r="B247" s="90">
        <v>6956213.4900000002</v>
      </c>
      <c r="C247" s="90">
        <v>6.1501000000000001</v>
      </c>
      <c r="D247" s="34"/>
    </row>
    <row r="248" spans="1:4">
      <c r="A248" s="35" t="s">
        <v>194</v>
      </c>
      <c r="B248" s="90">
        <v>1291398.22</v>
      </c>
      <c r="C248" s="90">
        <v>1.1416999999999999</v>
      </c>
      <c r="D248" s="34"/>
    </row>
    <row r="249" spans="1:4">
      <c r="A249" s="35" t="s">
        <v>195</v>
      </c>
      <c r="B249" s="90">
        <v>516584.43</v>
      </c>
      <c r="C249" s="90">
        <v>0.45669999999999999</v>
      </c>
      <c r="D249" s="34"/>
    </row>
    <row r="250" spans="1:4">
      <c r="A250" s="35" t="s">
        <v>196</v>
      </c>
      <c r="B250" s="90">
        <v>1042340.44</v>
      </c>
      <c r="C250" s="90">
        <v>0.92149999999999999</v>
      </c>
      <c r="D250" s="34"/>
    </row>
    <row r="251" spans="1:4">
      <c r="A251" s="35" t="s">
        <v>197</v>
      </c>
      <c r="B251" s="90">
        <v>383447.55</v>
      </c>
      <c r="C251" s="90">
        <v>0.33900000000000002</v>
      </c>
      <c r="D251" s="34"/>
    </row>
    <row r="252" spans="1:4">
      <c r="A252" s="35" t="s">
        <v>198</v>
      </c>
      <c r="B252" s="90">
        <v>2003832.37</v>
      </c>
      <c r="C252" s="90">
        <v>1.7716000000000001</v>
      </c>
      <c r="D252" s="34"/>
    </row>
    <row r="253" spans="1:4">
      <c r="A253" s="35" t="s">
        <v>199</v>
      </c>
      <c r="B253" s="90">
        <v>72427.28</v>
      </c>
      <c r="C253" s="90">
        <v>6.4000000000000001E-2</v>
      </c>
      <c r="D253" s="34"/>
    </row>
    <row r="254" spans="1:4">
      <c r="A254" s="35" t="s">
        <v>200</v>
      </c>
      <c r="B254" s="90">
        <v>10983999.380000001</v>
      </c>
      <c r="C254" s="90">
        <v>9.7111000000000001</v>
      </c>
      <c r="D254" s="34"/>
    </row>
    <row r="255" spans="1:4">
      <c r="A255" s="35" t="s">
        <v>201</v>
      </c>
      <c r="B255" s="90">
        <v>621150.30000000005</v>
      </c>
      <c r="C255" s="90">
        <v>0.54920000000000002</v>
      </c>
      <c r="D255" s="34"/>
    </row>
    <row r="256" spans="1:4">
      <c r="A256" s="35" t="s">
        <v>202</v>
      </c>
      <c r="B256" s="90">
        <v>327315.73</v>
      </c>
      <c r="C256" s="90">
        <v>0.28939999999999999</v>
      </c>
      <c r="D256" s="34"/>
    </row>
    <row r="257" spans="1:4">
      <c r="A257" s="35" t="s">
        <v>203</v>
      </c>
      <c r="B257" s="90">
        <v>39926.04</v>
      </c>
      <c r="C257" s="90">
        <v>3.5299999999999998E-2</v>
      </c>
      <c r="D257" s="34"/>
    </row>
    <row r="258" spans="1:4">
      <c r="A258" s="35" t="s">
        <v>204</v>
      </c>
      <c r="B258" s="90">
        <v>477449.17</v>
      </c>
      <c r="C258" s="90">
        <v>0.42209999999999998</v>
      </c>
      <c r="D258" s="34"/>
    </row>
    <row r="259" spans="1:4">
      <c r="A259" s="35" t="s">
        <v>205</v>
      </c>
      <c r="B259" s="90">
        <v>138906.45000000001</v>
      </c>
      <c r="C259" s="90">
        <v>0.12280000000000001</v>
      </c>
      <c r="D259" s="34"/>
    </row>
    <row r="260" spans="1:4">
      <c r="A260" s="35" t="s">
        <v>206</v>
      </c>
      <c r="B260" s="90">
        <v>268486.18</v>
      </c>
      <c r="C260" s="90">
        <v>0.2374</v>
      </c>
      <c r="D260" s="34"/>
    </row>
    <row r="261" spans="1:4">
      <c r="A261" s="35" t="s">
        <v>207</v>
      </c>
      <c r="B261" s="90">
        <v>11982.6</v>
      </c>
      <c r="C261" s="90">
        <v>1.06E-2</v>
      </c>
      <c r="D261" s="34"/>
    </row>
    <row r="262" spans="1:4">
      <c r="A262" s="35" t="s">
        <v>208</v>
      </c>
      <c r="B262" s="90">
        <v>537073.96</v>
      </c>
      <c r="C262" s="90">
        <v>0.4748</v>
      </c>
      <c r="D262" s="34"/>
    </row>
    <row r="263" spans="1:4">
      <c r="A263" s="35" t="s">
        <v>209</v>
      </c>
      <c r="B263" s="90">
        <v>4856.5</v>
      </c>
      <c r="C263" s="90">
        <v>4.3E-3</v>
      </c>
      <c r="D263" s="34"/>
    </row>
    <row r="264" spans="1:4">
      <c r="A264" s="35" t="s">
        <v>210</v>
      </c>
      <c r="B264" s="90">
        <v>20590</v>
      </c>
      <c r="C264" s="90">
        <v>1.8200000000000001E-2</v>
      </c>
      <c r="D264" s="34"/>
    </row>
    <row r="265" spans="1:4">
      <c r="A265" s="35" t="s">
        <v>211</v>
      </c>
      <c r="B265" s="90">
        <v>20647.22</v>
      </c>
      <c r="C265" s="90">
        <v>1.83E-2</v>
      </c>
      <c r="D265" s="34"/>
    </row>
    <row r="266" spans="1:4">
      <c r="A266" s="35" t="s">
        <v>212</v>
      </c>
      <c r="B266" s="90">
        <v>11907.62</v>
      </c>
      <c r="C266" s="90">
        <v>1.0500000000000001E-2</v>
      </c>
      <c r="D266" s="34"/>
    </row>
    <row r="267" spans="1:4">
      <c r="A267" s="35" t="s">
        <v>213</v>
      </c>
      <c r="B267" s="90">
        <v>7171.4</v>
      </c>
      <c r="C267" s="90">
        <v>6.3E-3</v>
      </c>
      <c r="D267" s="34"/>
    </row>
    <row r="268" spans="1:4">
      <c r="A268" s="35" t="s">
        <v>214</v>
      </c>
      <c r="B268" s="90">
        <v>50990.45</v>
      </c>
      <c r="C268" s="90">
        <v>4.5100000000000001E-2</v>
      </c>
      <c r="D268" s="34"/>
    </row>
    <row r="269" spans="1:4">
      <c r="A269" s="35" t="s">
        <v>215</v>
      </c>
      <c r="B269" s="90">
        <v>449951.81</v>
      </c>
      <c r="C269" s="90">
        <v>0.39779999999999999</v>
      </c>
      <c r="D269" s="34"/>
    </row>
    <row r="270" spans="1:4">
      <c r="A270" s="35" t="s">
        <v>216</v>
      </c>
      <c r="B270" s="90">
        <v>135885.57999999999</v>
      </c>
      <c r="C270" s="90">
        <v>0.1201</v>
      </c>
      <c r="D270" s="34"/>
    </row>
    <row r="271" spans="1:4">
      <c r="A271" s="35" t="s">
        <v>217</v>
      </c>
      <c r="B271" s="90">
        <v>50091</v>
      </c>
      <c r="C271" s="90">
        <v>4.4299999999999999E-2</v>
      </c>
      <c r="D271" s="34"/>
    </row>
    <row r="272" spans="1:4">
      <c r="A272" s="35" t="s">
        <v>218</v>
      </c>
      <c r="B272" s="90">
        <v>129550.05</v>
      </c>
      <c r="C272" s="90">
        <v>0.1145</v>
      </c>
      <c r="D272" s="34"/>
    </row>
    <row r="273" spans="1:4">
      <c r="A273" s="35" t="s">
        <v>219</v>
      </c>
      <c r="B273" s="90">
        <v>407.82</v>
      </c>
      <c r="C273" s="90">
        <v>4.0000000000000002E-4</v>
      </c>
      <c r="D273" s="34"/>
    </row>
    <row r="274" spans="1:4">
      <c r="A274" s="35" t="s">
        <v>220</v>
      </c>
      <c r="B274" s="90">
        <v>72671.53</v>
      </c>
      <c r="C274" s="90">
        <v>6.4199999999999993E-2</v>
      </c>
      <c r="D274" s="34"/>
    </row>
    <row r="275" spans="1:4">
      <c r="A275" s="35" t="s">
        <v>221</v>
      </c>
      <c r="B275" s="90">
        <v>13228.6</v>
      </c>
      <c r="C275" s="90">
        <v>1.17E-2</v>
      </c>
      <c r="D275" s="34"/>
    </row>
    <row r="276" spans="1:4">
      <c r="A276" s="35" t="s">
        <v>222</v>
      </c>
      <c r="B276" s="90">
        <v>9117.35</v>
      </c>
      <c r="C276" s="90">
        <v>8.0999999999999996E-3</v>
      </c>
      <c r="D276" s="34"/>
    </row>
    <row r="277" spans="1:4">
      <c r="A277" s="35" t="s">
        <v>223</v>
      </c>
      <c r="B277" s="90">
        <v>6563.5</v>
      </c>
      <c r="C277" s="90">
        <v>5.7999999999999996E-3</v>
      </c>
      <c r="D277" s="34"/>
    </row>
    <row r="278" spans="1:4">
      <c r="A278" s="35" t="s">
        <v>224</v>
      </c>
      <c r="B278" s="90">
        <v>127154.74</v>
      </c>
      <c r="C278" s="90">
        <v>0.1124</v>
      </c>
      <c r="D278" s="34"/>
    </row>
    <row r="279" spans="1:4">
      <c r="A279" s="35" t="s">
        <v>225</v>
      </c>
      <c r="B279" s="90">
        <v>246.19</v>
      </c>
      <c r="C279" s="90">
        <v>2.0000000000000001E-4</v>
      </c>
      <c r="D279" s="34"/>
    </row>
    <row r="280" spans="1:4">
      <c r="A280" s="35" t="s">
        <v>226</v>
      </c>
      <c r="B280" s="90">
        <v>1097260.8899999999</v>
      </c>
      <c r="C280" s="90">
        <v>0.97009999999999996</v>
      </c>
      <c r="D280" s="34"/>
    </row>
    <row r="281" spans="1:4">
      <c r="A281" s="35" t="s">
        <v>227</v>
      </c>
      <c r="B281" s="90">
        <v>104290.63</v>
      </c>
      <c r="C281" s="90">
        <v>9.2200000000000004E-2</v>
      </c>
      <c r="D281" s="34"/>
    </row>
    <row r="282" spans="1:4">
      <c r="A282" s="43" t="s">
        <v>228</v>
      </c>
      <c r="B282" s="97">
        <v>22616.26</v>
      </c>
      <c r="C282" s="97">
        <v>0.02</v>
      </c>
      <c r="D282" s="38"/>
    </row>
    <row r="283" spans="1:4">
      <c r="A283" s="58" t="s">
        <v>229</v>
      </c>
      <c r="B283" s="98">
        <v>24465.98</v>
      </c>
      <c r="C283" s="98">
        <v>2.1600000000000001E-2</v>
      </c>
      <c r="D283" s="57"/>
    </row>
    <row r="284" spans="1:4">
      <c r="A284" s="35" t="s">
        <v>230</v>
      </c>
      <c r="B284" s="90">
        <v>210978.94</v>
      </c>
      <c r="C284" s="90">
        <v>0.1865</v>
      </c>
      <c r="D284" s="34"/>
    </row>
    <row r="285" spans="1:4">
      <c r="A285" s="35" t="s">
        <v>231</v>
      </c>
      <c r="B285" s="90">
        <v>21060.63</v>
      </c>
      <c r="C285" s="90">
        <v>1.8599999999999998E-2</v>
      </c>
      <c r="D285" s="34"/>
    </row>
    <row r="286" spans="1:4">
      <c r="A286" s="35" t="s">
        <v>232</v>
      </c>
      <c r="B286" s="90">
        <v>9423.1</v>
      </c>
      <c r="C286" s="90">
        <v>8.3000000000000001E-3</v>
      </c>
      <c r="D286" s="34"/>
    </row>
    <row r="287" spans="1:4">
      <c r="A287" s="35" t="s">
        <v>233</v>
      </c>
      <c r="B287" s="90">
        <v>231327.11</v>
      </c>
      <c r="C287" s="90">
        <v>0.20449999999999999</v>
      </c>
      <c r="D287" s="34"/>
    </row>
    <row r="288" spans="1:4">
      <c r="A288" s="35" t="s">
        <v>234</v>
      </c>
      <c r="B288" s="90">
        <v>6303.98</v>
      </c>
      <c r="C288" s="90">
        <v>5.5999999999999999E-3</v>
      </c>
      <c r="D288" s="34"/>
    </row>
    <row r="289" spans="1:4">
      <c r="A289" s="35" t="s">
        <v>235</v>
      </c>
      <c r="B289" s="90">
        <v>617.12</v>
      </c>
      <c r="C289" s="90">
        <v>5.0000000000000001E-4</v>
      </c>
      <c r="D289" s="34"/>
    </row>
    <row r="290" spans="1:4">
      <c r="A290" s="35" t="s">
        <v>236</v>
      </c>
      <c r="B290" s="90">
        <v>1037694</v>
      </c>
      <c r="C290" s="90">
        <v>0.91739999999999999</v>
      </c>
      <c r="D290" s="34"/>
    </row>
    <row r="291" spans="1:4">
      <c r="A291" s="35" t="s">
        <v>237</v>
      </c>
      <c r="B291" s="90">
        <v>1544.24</v>
      </c>
      <c r="C291" s="90">
        <v>1.4E-3</v>
      </c>
      <c r="D291" s="34"/>
    </row>
    <row r="292" spans="1:4">
      <c r="A292" s="35" t="s">
        <v>238</v>
      </c>
      <c r="B292" s="90">
        <v>190514.25</v>
      </c>
      <c r="C292" s="90">
        <v>0.16839999999999999</v>
      </c>
      <c r="D292" s="34"/>
    </row>
    <row r="293" spans="1:4">
      <c r="A293" s="35" t="s">
        <v>239</v>
      </c>
      <c r="B293" s="90">
        <v>53554.67</v>
      </c>
      <c r="C293" s="90">
        <v>4.7300000000000002E-2</v>
      </c>
      <c r="D293" s="34"/>
    </row>
    <row r="294" spans="1:4">
      <c r="A294" s="35" t="s">
        <v>240</v>
      </c>
      <c r="B294" s="90">
        <v>1371383.86</v>
      </c>
      <c r="C294" s="90">
        <v>1.2124999999999999</v>
      </c>
      <c r="D294" s="34"/>
    </row>
    <row r="295" spans="1:4">
      <c r="A295" s="35" t="s">
        <v>241</v>
      </c>
      <c r="B295" s="90">
        <v>14749.02</v>
      </c>
      <c r="C295" s="90">
        <v>1.2999999999999999E-2</v>
      </c>
      <c r="D295" s="34"/>
    </row>
    <row r="296" spans="1:4">
      <c r="A296" s="35" t="s">
        <v>242</v>
      </c>
      <c r="B296" s="90">
        <v>2190</v>
      </c>
      <c r="C296" s="90">
        <v>1.9E-3</v>
      </c>
      <c r="D296" s="34"/>
    </row>
    <row r="297" spans="1:4">
      <c r="A297" s="35" t="s">
        <v>243</v>
      </c>
      <c r="B297" s="90">
        <v>2500</v>
      </c>
      <c r="C297" s="90">
        <v>2.2000000000000001E-3</v>
      </c>
      <c r="D297" s="34"/>
    </row>
    <row r="298" spans="1:4">
      <c r="A298" s="35" t="s">
        <v>244</v>
      </c>
      <c r="B298" s="90">
        <v>1555910.76</v>
      </c>
      <c r="C298" s="90">
        <v>1.3755999999999999</v>
      </c>
      <c r="D298" s="34"/>
    </row>
    <row r="299" spans="1:4">
      <c r="A299" s="35" t="s">
        <v>245</v>
      </c>
      <c r="B299" s="90">
        <v>73225</v>
      </c>
      <c r="C299" s="90">
        <v>6.4699999999999994E-2</v>
      </c>
      <c r="D299" s="34"/>
    </row>
    <row r="300" spans="1:4">
      <c r="A300" s="35" t="s">
        <v>246</v>
      </c>
      <c r="B300" s="90">
        <v>359032.66</v>
      </c>
      <c r="C300" s="90">
        <v>0.31740000000000002</v>
      </c>
      <c r="D300" s="34"/>
    </row>
    <row r="301" spans="1:4">
      <c r="A301" s="35" t="s">
        <v>247</v>
      </c>
      <c r="B301" s="90">
        <v>22145.56</v>
      </c>
      <c r="C301" s="90">
        <v>1.9599999999999999E-2</v>
      </c>
      <c r="D301" s="34"/>
    </row>
    <row r="302" spans="1:4">
      <c r="A302" s="35" t="s">
        <v>248</v>
      </c>
      <c r="B302" s="90">
        <v>121561.4</v>
      </c>
      <c r="C302" s="90">
        <v>0.1075</v>
      </c>
      <c r="D302" s="34"/>
    </row>
    <row r="303" spans="1:4">
      <c r="A303" s="35" t="s">
        <v>249</v>
      </c>
      <c r="B303" s="90">
        <v>1013745.5</v>
      </c>
      <c r="C303" s="90">
        <v>0.89629999999999999</v>
      </c>
      <c r="D303" s="34"/>
    </row>
    <row r="304" spans="1:4">
      <c r="A304" s="35" t="s">
        <v>250</v>
      </c>
      <c r="B304" s="90">
        <v>2030</v>
      </c>
      <c r="C304" s="90">
        <v>1.8E-3</v>
      </c>
      <c r="D304" s="34"/>
    </row>
    <row r="305" spans="1:4">
      <c r="A305" s="35" t="s">
        <v>251</v>
      </c>
      <c r="B305" s="90">
        <v>640508.87</v>
      </c>
      <c r="C305" s="90">
        <v>0.56630000000000003</v>
      </c>
      <c r="D305" s="34"/>
    </row>
    <row r="306" spans="1:4">
      <c r="A306" s="35" t="s">
        <v>252</v>
      </c>
      <c r="B306" s="90">
        <v>1673532</v>
      </c>
      <c r="C306" s="90">
        <v>1.4796</v>
      </c>
      <c r="D306" s="34"/>
    </row>
    <row r="307" spans="1:4">
      <c r="A307" s="35" t="s">
        <v>253</v>
      </c>
      <c r="B307" s="90">
        <v>33989.47</v>
      </c>
      <c r="C307" s="90">
        <v>3.0099999999999998E-2</v>
      </c>
      <c r="D307" s="34"/>
    </row>
    <row r="308" spans="1:4">
      <c r="A308" s="35" t="s">
        <v>254</v>
      </c>
      <c r="B308" s="90">
        <v>430022.56</v>
      </c>
      <c r="C308" s="90">
        <v>0.38019999999999998</v>
      </c>
      <c r="D308" s="34"/>
    </row>
    <row r="309" spans="1:4">
      <c r="A309" s="35" t="s">
        <v>255</v>
      </c>
      <c r="B309" s="90">
        <v>2458766.5499999998</v>
      </c>
      <c r="C309" s="90">
        <v>2.1738</v>
      </c>
      <c r="D309" s="34"/>
    </row>
    <row r="310" spans="1:4">
      <c r="A310" s="35" t="s">
        <v>256</v>
      </c>
      <c r="B310" s="90">
        <v>54174.400000000001</v>
      </c>
      <c r="C310" s="90">
        <v>4.7899999999999998E-2</v>
      </c>
      <c r="D310" s="34"/>
    </row>
    <row r="311" spans="1:4">
      <c r="A311" s="35" t="s">
        <v>257</v>
      </c>
      <c r="B311" s="90">
        <v>540554.11</v>
      </c>
      <c r="C311" s="90">
        <v>0.47789999999999999</v>
      </c>
      <c r="D311" s="34"/>
    </row>
    <row r="312" spans="1:4">
      <c r="A312" s="35" t="s">
        <v>258</v>
      </c>
      <c r="B312" s="90">
        <v>542533.29</v>
      </c>
      <c r="C312" s="90">
        <v>0.47970000000000002</v>
      </c>
      <c r="D312" s="34"/>
    </row>
    <row r="313" spans="1:4">
      <c r="A313" s="35" t="s">
        <v>259</v>
      </c>
      <c r="B313" s="90">
        <v>389348.82</v>
      </c>
      <c r="C313" s="90">
        <v>0.34420000000000001</v>
      </c>
      <c r="D313" s="34"/>
    </row>
    <row r="314" spans="1:4">
      <c r="A314" s="35" t="s">
        <v>260</v>
      </c>
      <c r="B314" s="90">
        <v>1351769.44</v>
      </c>
      <c r="C314" s="90">
        <v>1.1951000000000001</v>
      </c>
      <c r="D314" s="34"/>
    </row>
    <row r="315" spans="1:4">
      <c r="A315" s="35" t="s">
        <v>261</v>
      </c>
      <c r="B315" s="90">
        <v>243460.8</v>
      </c>
      <c r="C315" s="90">
        <v>0.2152</v>
      </c>
      <c r="D315" s="34"/>
    </row>
    <row r="316" spans="1:4">
      <c r="A316" s="35" t="s">
        <v>262</v>
      </c>
      <c r="B316" s="90">
        <v>105766.59</v>
      </c>
      <c r="C316" s="90">
        <v>9.35E-2</v>
      </c>
      <c r="D316" s="34"/>
    </row>
    <row r="317" spans="1:4">
      <c r="A317" s="35" t="s">
        <v>263</v>
      </c>
      <c r="B317" s="90">
        <v>36798.720000000001</v>
      </c>
      <c r="C317" s="90">
        <v>3.2500000000000001E-2</v>
      </c>
      <c r="D317" s="34"/>
    </row>
    <row r="318" spans="1:4">
      <c r="A318" s="35" t="s">
        <v>264</v>
      </c>
      <c r="B318" s="90">
        <v>9540</v>
      </c>
      <c r="C318" s="90">
        <v>8.3999999999999995E-3</v>
      </c>
      <c r="D318" s="34"/>
    </row>
    <row r="319" spans="1:4">
      <c r="A319" s="35" t="s">
        <v>265</v>
      </c>
      <c r="B319" s="90">
        <v>89008.8</v>
      </c>
      <c r="C319" s="90">
        <v>7.8700000000000006E-2</v>
      </c>
      <c r="D319" s="34"/>
    </row>
    <row r="320" spans="1:4">
      <c r="A320" s="35" t="s">
        <v>266</v>
      </c>
      <c r="B320" s="90">
        <v>92905.65</v>
      </c>
      <c r="C320" s="90">
        <v>8.2100000000000006E-2</v>
      </c>
      <c r="D320" s="34"/>
    </row>
    <row r="321" spans="1:4">
      <c r="A321" s="35" t="s">
        <v>267</v>
      </c>
      <c r="B321" s="90">
        <v>772498.45</v>
      </c>
      <c r="C321" s="90">
        <v>0.68300000000000005</v>
      </c>
      <c r="D321" s="34"/>
    </row>
    <row r="322" spans="1:4">
      <c r="A322" s="35" t="s">
        <v>268</v>
      </c>
      <c r="B322" s="90">
        <v>45769.42</v>
      </c>
      <c r="C322" s="90">
        <v>4.0500000000000001E-2</v>
      </c>
      <c r="D322" s="34"/>
    </row>
    <row r="323" spans="1:4">
      <c r="A323" s="35" t="s">
        <v>269</v>
      </c>
      <c r="B323" s="90">
        <v>149087.92000000001</v>
      </c>
      <c r="C323" s="90">
        <v>0.1318</v>
      </c>
      <c r="D323" s="34"/>
    </row>
    <row r="324" spans="1:4">
      <c r="A324" s="35" t="s">
        <v>270</v>
      </c>
      <c r="B324" s="90">
        <v>17359.599999999999</v>
      </c>
      <c r="C324" s="90">
        <v>1.5299999999999999E-2</v>
      </c>
      <c r="D324" s="34"/>
    </row>
    <row r="325" spans="1:4">
      <c r="A325" s="35" t="s">
        <v>271</v>
      </c>
      <c r="B325" s="90">
        <v>21099.99</v>
      </c>
      <c r="C325" s="90">
        <v>1.8700000000000001E-2</v>
      </c>
      <c r="D325" s="34"/>
    </row>
    <row r="326" spans="1:4">
      <c r="A326" s="35" t="s">
        <v>272</v>
      </c>
      <c r="B326" s="90">
        <v>1061009.17</v>
      </c>
      <c r="C326" s="90">
        <v>0.93810000000000004</v>
      </c>
      <c r="D326" s="34"/>
    </row>
    <row r="327" spans="1:4">
      <c r="A327" s="35" t="s">
        <v>273</v>
      </c>
      <c r="B327" s="90">
        <v>86450.4</v>
      </c>
      <c r="C327" s="90">
        <v>7.6399999999999996E-2</v>
      </c>
      <c r="D327" s="34"/>
    </row>
    <row r="328" spans="1:4">
      <c r="A328" s="35" t="s">
        <v>274</v>
      </c>
      <c r="B328" s="90">
        <v>100672.05</v>
      </c>
      <c r="C328" s="90">
        <v>8.8999999999999996E-2</v>
      </c>
      <c r="D328" s="34"/>
    </row>
    <row r="329" spans="1:4">
      <c r="A329" s="35" t="s">
        <v>275</v>
      </c>
      <c r="B329" s="90">
        <v>20000</v>
      </c>
      <c r="C329" s="90">
        <v>1.77E-2</v>
      </c>
      <c r="D329" s="34"/>
    </row>
    <row r="330" spans="1:4">
      <c r="A330" s="35" t="s">
        <v>276</v>
      </c>
      <c r="B330" s="90">
        <v>2342383.75</v>
      </c>
      <c r="C330" s="90">
        <v>2.0709</v>
      </c>
      <c r="D330" s="34"/>
    </row>
    <row r="331" spans="1:4">
      <c r="A331" s="35" t="s">
        <v>277</v>
      </c>
      <c r="B331" s="90">
        <v>1097079.06</v>
      </c>
      <c r="C331" s="90">
        <v>0.96989999999999998</v>
      </c>
      <c r="D331" s="34"/>
    </row>
    <row r="332" spans="1:4">
      <c r="A332" s="35" t="s">
        <v>278</v>
      </c>
      <c r="B332" s="90">
        <v>958234.99</v>
      </c>
      <c r="C332" s="90">
        <v>0.84719999999999995</v>
      </c>
      <c r="D332" s="34"/>
    </row>
    <row r="333" spans="1:4">
      <c r="A333" s="35" t="s">
        <v>279</v>
      </c>
      <c r="B333" s="90">
        <v>13139.36</v>
      </c>
      <c r="C333" s="90">
        <v>1.1599999999999999E-2</v>
      </c>
      <c r="D333" s="34"/>
    </row>
    <row r="334" spans="1:4">
      <c r="A334" s="35" t="s">
        <v>280</v>
      </c>
      <c r="B334" s="90">
        <v>6380.48</v>
      </c>
      <c r="C334" s="90">
        <v>5.5999999999999999E-3</v>
      </c>
      <c r="D334" s="34"/>
    </row>
    <row r="335" spans="1:4">
      <c r="A335" s="35" t="s">
        <v>281</v>
      </c>
      <c r="B335" s="90">
        <v>3178271.09</v>
      </c>
      <c r="C335" s="90">
        <v>2.81</v>
      </c>
      <c r="D335" s="34"/>
    </row>
    <row r="336" spans="1:4">
      <c r="A336" s="35" t="s">
        <v>282</v>
      </c>
      <c r="B336" s="90">
        <v>5287399.6500000004</v>
      </c>
      <c r="C336" s="90">
        <v>4.6746999999999996</v>
      </c>
      <c r="D336" s="34"/>
    </row>
    <row r="337" spans="1:4">
      <c r="A337" s="35" t="s">
        <v>283</v>
      </c>
      <c r="B337" s="90">
        <v>740079.08</v>
      </c>
      <c r="C337" s="90">
        <v>0.65429999999999999</v>
      </c>
      <c r="D337" s="34"/>
    </row>
    <row r="338" spans="1:4">
      <c r="A338" s="35" t="s">
        <v>284</v>
      </c>
      <c r="B338" s="90">
        <v>107390.71</v>
      </c>
      <c r="C338" s="90">
        <v>9.4899999999999998E-2</v>
      </c>
      <c r="D338" s="34"/>
    </row>
    <row r="339" spans="1:4">
      <c r="A339" s="35" t="s">
        <v>285</v>
      </c>
      <c r="B339" s="90">
        <v>18043.759999999998</v>
      </c>
      <c r="C339" s="90">
        <v>1.6E-2</v>
      </c>
      <c r="D339" s="34"/>
    </row>
    <row r="340" spans="1:4">
      <c r="A340" s="35" t="s">
        <v>286</v>
      </c>
      <c r="B340" s="90">
        <v>6744.96</v>
      </c>
      <c r="C340" s="90">
        <v>6.0000000000000001E-3</v>
      </c>
      <c r="D340" s="34"/>
    </row>
    <row r="341" spans="1:4">
      <c r="A341" s="35" t="s">
        <v>287</v>
      </c>
      <c r="B341" s="90">
        <v>934078.02</v>
      </c>
      <c r="C341" s="90">
        <v>0.82579999999999998</v>
      </c>
      <c r="D341" s="34"/>
    </row>
    <row r="342" spans="1:4">
      <c r="A342" s="35" t="s">
        <v>288</v>
      </c>
      <c r="B342" s="90">
        <v>387.9</v>
      </c>
      <c r="C342" s="90">
        <v>2.9999999999999997E-4</v>
      </c>
      <c r="D342" s="34"/>
    </row>
    <row r="343" spans="1:4">
      <c r="A343" s="43" t="s">
        <v>289</v>
      </c>
      <c r="B343" s="97">
        <v>3053500.2</v>
      </c>
      <c r="C343" s="97">
        <v>2.6996000000000002</v>
      </c>
      <c r="D343" s="38"/>
    </row>
    <row r="344" spans="1:4">
      <c r="A344" s="58" t="s">
        <v>290</v>
      </c>
      <c r="B344" s="98">
        <v>2885479.75</v>
      </c>
      <c r="C344" s="98">
        <v>2.5510999999999999</v>
      </c>
      <c r="D344" s="57"/>
    </row>
    <row r="345" spans="1:4">
      <c r="A345" s="35" t="s">
        <v>291</v>
      </c>
      <c r="B345" s="90">
        <v>10852.27</v>
      </c>
      <c r="C345" s="90">
        <v>9.5999999999999992E-3</v>
      </c>
      <c r="D345" s="34"/>
    </row>
    <row r="346" spans="1:4">
      <c r="A346" s="35" t="s">
        <v>292</v>
      </c>
      <c r="B346" s="90">
        <v>242540.85</v>
      </c>
      <c r="C346" s="90">
        <v>0.21440000000000001</v>
      </c>
      <c r="D346" s="34"/>
    </row>
    <row r="347" spans="1:4">
      <c r="A347" s="35" t="s">
        <v>293</v>
      </c>
      <c r="B347" s="90">
        <v>2715825.34</v>
      </c>
      <c r="C347" s="90">
        <v>2.4011</v>
      </c>
      <c r="D347" s="34"/>
    </row>
    <row r="348" spans="1:4">
      <c r="A348" s="35" t="s">
        <v>294</v>
      </c>
      <c r="B348" s="90">
        <v>177932.38</v>
      </c>
      <c r="C348" s="90">
        <v>0.1573</v>
      </c>
      <c r="D348" s="34"/>
    </row>
    <row r="349" spans="1:4">
      <c r="A349" s="35" t="s">
        <v>295</v>
      </c>
      <c r="B349" s="90">
        <v>25864.48</v>
      </c>
      <c r="C349" s="90">
        <v>2.29E-2</v>
      </c>
      <c r="D349" s="34"/>
    </row>
    <row r="350" spans="1:4">
      <c r="A350" s="35" t="s">
        <v>296</v>
      </c>
      <c r="B350" s="90">
        <v>14559</v>
      </c>
      <c r="C350" s="90">
        <v>1.29E-2</v>
      </c>
      <c r="D350" s="34"/>
    </row>
    <row r="351" spans="1:4">
      <c r="A351" s="35" t="s">
        <v>297</v>
      </c>
      <c r="B351" s="90">
        <v>15.48</v>
      </c>
      <c r="C351" s="90">
        <v>0</v>
      </c>
      <c r="D351" s="34"/>
    </row>
    <row r="352" spans="1:4" ht="15.75" customHeight="1">
      <c r="A352" s="99"/>
      <c r="B352" s="39">
        <f>SUM(B242:B351)</f>
        <v>113107701.09</v>
      </c>
      <c r="C352" s="100">
        <f>SUM(C242:C351)</f>
        <v>99.999400000000094</v>
      </c>
      <c r="D352" s="25"/>
    </row>
    <row r="353" spans="1:6" ht="9" customHeight="1"/>
    <row r="354" spans="1:6" ht="5.25" customHeight="1"/>
    <row r="355" spans="1:6" ht="6" customHeight="1"/>
    <row r="356" spans="1:6">
      <c r="A356" s="18" t="s">
        <v>298</v>
      </c>
    </row>
    <row r="358" spans="1:6" ht="28.5" customHeight="1">
      <c r="A358" s="64" t="s">
        <v>299</v>
      </c>
      <c r="B358" s="65" t="s">
        <v>54</v>
      </c>
      <c r="C358" s="91" t="s">
        <v>55</v>
      </c>
      <c r="D358" s="91" t="s">
        <v>300</v>
      </c>
      <c r="E358" s="101" t="s">
        <v>10</v>
      </c>
      <c r="F358" s="65" t="s">
        <v>139</v>
      </c>
    </row>
    <row r="359" spans="1:6" ht="14.1" customHeight="1">
      <c r="A359" s="75" t="s">
        <v>301</v>
      </c>
      <c r="B359" s="27"/>
      <c r="C359" s="27"/>
      <c r="D359" s="27">
        <v>0</v>
      </c>
      <c r="E359" s="27">
        <v>0</v>
      </c>
      <c r="F359" s="102">
        <v>0</v>
      </c>
    </row>
    <row r="360" spans="1:6" ht="14.1" customHeight="1">
      <c r="A360" s="35" t="s">
        <v>302</v>
      </c>
      <c r="B360" s="90">
        <v>-16926050.260000002</v>
      </c>
      <c r="C360" s="90">
        <v>-16926050.260000002</v>
      </c>
      <c r="D360" s="90">
        <v>0</v>
      </c>
      <c r="E360" s="29"/>
      <c r="F360" s="103"/>
    </row>
    <row r="361" spans="1:6" ht="14.1" customHeight="1">
      <c r="A361" s="35" t="s">
        <v>303</v>
      </c>
      <c r="B361" s="90">
        <v>343478.8</v>
      </c>
      <c r="C361" s="90">
        <v>398279.2</v>
      </c>
      <c r="D361" s="90">
        <v>54800.4</v>
      </c>
      <c r="E361" s="29"/>
      <c r="F361" s="103"/>
    </row>
    <row r="362" spans="1:6" ht="14.1" customHeight="1">
      <c r="A362" s="35" t="s">
        <v>304</v>
      </c>
      <c r="B362" s="90">
        <v>-1460805.39</v>
      </c>
      <c r="C362" s="90">
        <v>-412411.64</v>
      </c>
      <c r="D362" s="90">
        <v>1048393.75</v>
      </c>
      <c r="E362" s="29"/>
      <c r="F362" s="103"/>
    </row>
    <row r="363" spans="1:6" ht="14.1" customHeight="1">
      <c r="A363" s="35" t="s">
        <v>305</v>
      </c>
      <c r="B363" s="90">
        <v>0</v>
      </c>
      <c r="C363" s="90">
        <v>-1053350.1100000001</v>
      </c>
      <c r="D363" s="90">
        <v>-1053350.1100000001</v>
      </c>
      <c r="E363" s="29"/>
      <c r="F363" s="103"/>
    </row>
    <row r="364" spans="1:6" ht="14.1" customHeight="1">
      <c r="A364" s="35" t="s">
        <v>306</v>
      </c>
      <c r="B364" s="90">
        <v>-5623728</v>
      </c>
      <c r="C364" s="90">
        <v>-115000</v>
      </c>
      <c r="D364" s="90">
        <v>5508728</v>
      </c>
      <c r="E364" s="29"/>
      <c r="F364" s="103"/>
    </row>
    <row r="365" spans="1:6" ht="14.1" customHeight="1">
      <c r="A365" s="35" t="s">
        <v>307</v>
      </c>
      <c r="B365" s="90">
        <v>-15258918.82</v>
      </c>
      <c r="C365" s="90">
        <v>-20882646.82</v>
      </c>
      <c r="D365" s="90">
        <v>-5623728</v>
      </c>
      <c r="E365" s="29"/>
      <c r="F365" s="103"/>
    </row>
    <row r="366" spans="1:6" ht="14.1" customHeight="1">
      <c r="A366" s="35" t="s">
        <v>308</v>
      </c>
      <c r="B366" s="90">
        <v>-33598859.079999998</v>
      </c>
      <c r="C366" s="90">
        <v>-33598859.079999998</v>
      </c>
      <c r="D366" s="90">
        <v>0</v>
      </c>
      <c r="E366" s="29"/>
      <c r="F366" s="103"/>
    </row>
    <row r="367" spans="1:6" ht="14.1" customHeight="1">
      <c r="A367" s="35" t="s">
        <v>309</v>
      </c>
      <c r="B367" s="90">
        <v>-23254008.84</v>
      </c>
      <c r="C367" s="90">
        <v>-24714814.23</v>
      </c>
      <c r="D367" s="90">
        <v>-1460805.39</v>
      </c>
      <c r="E367" s="29"/>
      <c r="F367" s="103"/>
    </row>
    <row r="368" spans="1:6" ht="14.1" customHeight="1">
      <c r="A368" s="35" t="s">
        <v>310</v>
      </c>
      <c r="B368" s="90">
        <v>-9570000</v>
      </c>
      <c r="C368" s="90">
        <v>-9570000</v>
      </c>
      <c r="D368" s="90">
        <v>0</v>
      </c>
      <c r="E368" s="29"/>
      <c r="F368" s="103"/>
    </row>
    <row r="369" spans="1:6" ht="14.1" customHeight="1">
      <c r="A369" s="35" t="s">
        <v>311</v>
      </c>
      <c r="B369" s="90">
        <v>-54101832.240000002</v>
      </c>
      <c r="C369" s="90">
        <v>-52952606.960000001</v>
      </c>
      <c r="D369" s="90">
        <v>1149225.28</v>
      </c>
      <c r="E369" s="29"/>
      <c r="F369" s="103"/>
    </row>
    <row r="370" spans="1:6" ht="6.75" customHeight="1">
      <c r="A370" s="50"/>
      <c r="B370" s="32"/>
      <c r="C370" s="32"/>
      <c r="D370" s="32"/>
      <c r="E370" s="32"/>
      <c r="F370" s="104"/>
    </row>
    <row r="371" spans="1:6" ht="19.5" customHeight="1">
      <c r="B371" s="39">
        <f>SUM(B360:B370)</f>
        <v>-159450723.83000001</v>
      </c>
      <c r="C371" s="39">
        <f t="shared" ref="C371" si="5">SUM(C360:C370)</f>
        <v>-159827459.90000001</v>
      </c>
      <c r="D371" s="39">
        <f>SUM(D360:D370)</f>
        <v>-376736.06999999983</v>
      </c>
      <c r="E371" s="105"/>
      <c r="F371" s="106"/>
    </row>
    <row r="373" spans="1:6" ht="27" customHeight="1">
      <c r="A373" s="93" t="s">
        <v>312</v>
      </c>
      <c r="B373" s="94" t="s">
        <v>54</v>
      </c>
      <c r="C373" s="25" t="s">
        <v>55</v>
      </c>
      <c r="D373" s="25" t="s">
        <v>300</v>
      </c>
      <c r="E373" s="107" t="s">
        <v>139</v>
      </c>
    </row>
    <row r="374" spans="1:6" ht="14.1" customHeight="1">
      <c r="A374" s="75" t="s">
        <v>313</v>
      </c>
      <c r="B374" s="27"/>
      <c r="C374" s="27"/>
      <c r="D374" s="27"/>
      <c r="E374" s="27"/>
    </row>
    <row r="375" spans="1:6" ht="14.1" customHeight="1">
      <c r="A375" s="35" t="s">
        <v>314</v>
      </c>
      <c r="B375" s="90">
        <v>0</v>
      </c>
      <c r="C375" s="90">
        <v>21096760.18</v>
      </c>
      <c r="D375" s="90">
        <v>21096760.18</v>
      </c>
      <c r="E375" s="29"/>
    </row>
    <row r="376" spans="1:6" ht="14.1" customHeight="1">
      <c r="A376" s="35" t="s">
        <v>315</v>
      </c>
      <c r="B376" s="90">
        <v>-9827742.5199999996</v>
      </c>
      <c r="C376" s="90">
        <v>-9732882.6099999994</v>
      </c>
      <c r="D376" s="90">
        <v>94859.91</v>
      </c>
      <c r="E376" s="29"/>
    </row>
    <row r="377" spans="1:6" ht="14.1" customHeight="1">
      <c r="A377" s="35" t="s">
        <v>316</v>
      </c>
      <c r="B377" s="90">
        <v>3293868.03</v>
      </c>
      <c r="C377" s="90">
        <v>2917150.1</v>
      </c>
      <c r="D377" s="90">
        <v>-376717.93</v>
      </c>
      <c r="E377" s="29"/>
    </row>
    <row r="378" spans="1:6" ht="14.1" customHeight="1">
      <c r="A378" s="35" t="s">
        <v>317</v>
      </c>
      <c r="B378" s="90">
        <v>-639064.66</v>
      </c>
      <c r="C378" s="90">
        <v>2194315.7400000002</v>
      </c>
      <c r="D378" s="90">
        <v>2833380.4</v>
      </c>
      <c r="E378" s="29"/>
    </row>
    <row r="379" spans="1:6" ht="14.1" customHeight="1">
      <c r="A379" s="35" t="s">
        <v>318</v>
      </c>
      <c r="B379" s="90">
        <v>2049568.62</v>
      </c>
      <c r="C379" s="90">
        <v>2049568.62</v>
      </c>
      <c r="D379" s="90">
        <v>0</v>
      </c>
      <c r="E379" s="29"/>
    </row>
    <row r="380" spans="1:6" ht="14.1" customHeight="1">
      <c r="A380" s="35" t="s">
        <v>319</v>
      </c>
      <c r="B380" s="90">
        <v>3926931.38</v>
      </c>
      <c r="C380" s="90">
        <v>3926931.38</v>
      </c>
      <c r="D380" s="90">
        <v>0</v>
      </c>
      <c r="E380" s="29"/>
    </row>
    <row r="381" spans="1:6" ht="14.1" customHeight="1">
      <c r="A381" s="35" t="s">
        <v>320</v>
      </c>
      <c r="B381" s="90">
        <v>19330639.050000001</v>
      </c>
      <c r="C381" s="90">
        <v>19386802.93</v>
      </c>
      <c r="D381" s="90">
        <v>56163.88</v>
      </c>
      <c r="E381" s="29"/>
    </row>
    <row r="382" spans="1:6" ht="14.1" customHeight="1">
      <c r="A382" s="35" t="s">
        <v>321</v>
      </c>
      <c r="B382" s="90">
        <v>25648244.300000001</v>
      </c>
      <c r="C382" s="90">
        <v>26319632.440000001</v>
      </c>
      <c r="D382" s="90">
        <v>671388.14</v>
      </c>
      <c r="E382" s="29"/>
    </row>
    <row r="383" spans="1:6" ht="14.1" customHeight="1">
      <c r="A383" s="35" t="s">
        <v>322</v>
      </c>
      <c r="B383" s="90">
        <v>12669735.609999999</v>
      </c>
      <c r="C383" s="90">
        <v>12698540.66</v>
      </c>
      <c r="D383" s="90">
        <v>28805.05</v>
      </c>
      <c r="E383" s="29"/>
    </row>
    <row r="384" spans="1:6" ht="14.1" customHeight="1">
      <c r="A384" s="35" t="s">
        <v>323</v>
      </c>
      <c r="B384" s="90">
        <v>17199773.899999999</v>
      </c>
      <c r="C384" s="90">
        <v>17745344.890000001</v>
      </c>
      <c r="D384" s="90">
        <v>545570.99</v>
      </c>
      <c r="E384" s="29"/>
    </row>
    <row r="385" spans="1:5" ht="14.1" customHeight="1">
      <c r="A385" s="35" t="s">
        <v>324</v>
      </c>
      <c r="B385" s="90">
        <v>17579620.75</v>
      </c>
      <c r="C385" s="90">
        <v>20516245.760000002</v>
      </c>
      <c r="D385" s="90">
        <v>2936625.01</v>
      </c>
      <c r="E385" s="29"/>
    </row>
    <row r="386" spans="1:5" ht="14.1" customHeight="1">
      <c r="A386" s="35" t="s">
        <v>325</v>
      </c>
      <c r="B386" s="90">
        <v>5403437.0599999996</v>
      </c>
      <c r="C386" s="90">
        <v>20322003.710000001</v>
      </c>
      <c r="D386" s="90">
        <v>14918566.65</v>
      </c>
      <c r="E386" s="29"/>
    </row>
    <row r="387" spans="1:5" ht="14.1" customHeight="1">
      <c r="A387" s="35" t="s">
        <v>326</v>
      </c>
      <c r="B387" s="90">
        <v>-5131708.3499999996</v>
      </c>
      <c r="C387" s="90">
        <v>-5420662.4299999997</v>
      </c>
      <c r="D387" s="90">
        <v>-288954.08</v>
      </c>
      <c r="E387" s="29"/>
    </row>
    <row r="388" spans="1:5" ht="14.1" customHeight="1">
      <c r="A388" s="35" t="s">
        <v>327</v>
      </c>
      <c r="B388" s="90">
        <v>-20216326.129999999</v>
      </c>
      <c r="C388" s="90">
        <v>-25234874.449999999</v>
      </c>
      <c r="D388" s="90">
        <v>-5018548.32</v>
      </c>
      <c r="E388" s="29"/>
    </row>
    <row r="389" spans="1:5" ht="14.1" customHeight="1">
      <c r="A389" s="35" t="s">
        <v>328</v>
      </c>
      <c r="B389" s="90">
        <v>-52264966.530000001</v>
      </c>
      <c r="C389" s="90">
        <v>-58481250.280000001</v>
      </c>
      <c r="D389" s="90">
        <v>-6216283.75</v>
      </c>
      <c r="E389" s="29"/>
    </row>
    <row r="390" spans="1:5" ht="14.1" customHeight="1">
      <c r="A390" s="35" t="s">
        <v>329</v>
      </c>
      <c r="B390" s="90">
        <v>-22108461.93</v>
      </c>
      <c r="C390" s="90">
        <v>-33256636.879999999</v>
      </c>
      <c r="D390" s="90">
        <v>-11148174.949999999</v>
      </c>
      <c r="E390" s="29"/>
    </row>
    <row r="391" spans="1:5" ht="14.1" customHeight="1">
      <c r="A391" s="43" t="s">
        <v>330</v>
      </c>
      <c r="B391" s="90">
        <v>-194934.07</v>
      </c>
      <c r="C391" s="90">
        <v>-194934.07</v>
      </c>
      <c r="D391" s="90">
        <v>0</v>
      </c>
      <c r="E391" s="32"/>
    </row>
    <row r="392" spans="1:5" ht="20.25" customHeight="1">
      <c r="B392" s="39">
        <f>SUM(B375:B391)</f>
        <v>-3281385.4899999793</v>
      </c>
      <c r="C392" s="39">
        <f t="shared" ref="C392:D392" si="6">SUM(C375:C391)</f>
        <v>16852055.690000001</v>
      </c>
      <c r="D392" s="39">
        <f t="shared" si="6"/>
        <v>20133441.179999996</v>
      </c>
      <c r="E392" s="106"/>
    </row>
    <row r="396" spans="1:5">
      <c r="A396" s="18" t="s">
        <v>331</v>
      </c>
    </row>
    <row r="398" spans="1:5" ht="30.75" customHeight="1">
      <c r="A398" s="93" t="s">
        <v>332</v>
      </c>
      <c r="B398" s="94" t="s">
        <v>54</v>
      </c>
      <c r="C398" s="25" t="s">
        <v>55</v>
      </c>
      <c r="D398" s="25" t="s">
        <v>56</v>
      </c>
    </row>
    <row r="399" spans="1:5" ht="14.1" customHeight="1">
      <c r="A399" s="75" t="s">
        <v>333</v>
      </c>
      <c r="B399" s="27"/>
      <c r="C399" s="27"/>
      <c r="D399" s="27"/>
    </row>
    <row r="400" spans="1:5" ht="14.1" customHeight="1">
      <c r="A400" s="35" t="s">
        <v>334</v>
      </c>
      <c r="B400" s="90">
        <v>331582.56</v>
      </c>
      <c r="C400" s="90">
        <v>174133.76000000001</v>
      </c>
      <c r="D400" s="90">
        <v>-157448.79999999999</v>
      </c>
    </row>
    <row r="401" spans="1:5" ht="14.1" customHeight="1">
      <c r="A401" s="35" t="s">
        <v>335</v>
      </c>
      <c r="B401" s="90">
        <v>3224108.97</v>
      </c>
      <c r="C401" s="90">
        <v>3563928.99</v>
      </c>
      <c r="D401" s="90">
        <v>339820.02</v>
      </c>
    </row>
    <row r="402" spans="1:5" ht="14.1" customHeight="1">
      <c r="A402" s="35" t="s">
        <v>336</v>
      </c>
      <c r="B402" s="90">
        <v>392485.76</v>
      </c>
      <c r="C402" s="90">
        <v>392485.76</v>
      </c>
      <c r="D402" s="90">
        <v>0</v>
      </c>
    </row>
    <row r="403" spans="1:5" ht="14.1" customHeight="1">
      <c r="A403" s="35" t="s">
        <v>337</v>
      </c>
      <c r="B403" s="90">
        <v>98351.17</v>
      </c>
      <c r="C403" s="90">
        <v>0</v>
      </c>
      <c r="D403" s="90">
        <v>-98351.17</v>
      </c>
    </row>
    <row r="404" spans="1:5" ht="14.1" customHeight="1">
      <c r="A404" s="35" t="s">
        <v>338</v>
      </c>
      <c r="B404" s="90">
        <v>897989.31</v>
      </c>
      <c r="C404" s="90">
        <v>451047.82</v>
      </c>
      <c r="D404" s="90">
        <v>-446941.49</v>
      </c>
    </row>
    <row r="405" spans="1:5" ht="14.1" customHeight="1">
      <c r="A405" s="35" t="s">
        <v>339</v>
      </c>
      <c r="B405" s="90">
        <v>1821882.88</v>
      </c>
      <c r="C405" s="90">
        <v>4510400.83</v>
      </c>
      <c r="D405" s="90">
        <v>2688517.95</v>
      </c>
      <c r="E405" s="108"/>
    </row>
    <row r="406" spans="1:5" ht="14.1" customHeight="1">
      <c r="A406" s="35" t="s">
        <v>340</v>
      </c>
      <c r="B406" s="90">
        <v>586951.79</v>
      </c>
      <c r="C406" s="90">
        <v>10386.06</v>
      </c>
      <c r="D406" s="90">
        <v>-576565.73</v>
      </c>
    </row>
    <row r="407" spans="1:5" ht="14.1" customHeight="1">
      <c r="A407" s="35" t="s">
        <v>341</v>
      </c>
      <c r="B407" s="90">
        <v>3185845.7</v>
      </c>
      <c r="C407" s="90">
        <v>53989.82</v>
      </c>
      <c r="D407" s="90">
        <v>-3131855.88</v>
      </c>
    </row>
    <row r="408" spans="1:5" ht="14.1" customHeight="1">
      <c r="A408" s="35" t="s">
        <v>342</v>
      </c>
      <c r="B408" s="90">
        <v>96136.73</v>
      </c>
      <c r="C408" s="90">
        <v>41720.14</v>
      </c>
      <c r="D408" s="90">
        <v>-54416.59</v>
      </c>
    </row>
    <row r="409" spans="1:5" ht="14.1" customHeight="1">
      <c r="A409" s="35" t="s">
        <v>343</v>
      </c>
      <c r="B409" s="90">
        <v>2426762.52</v>
      </c>
      <c r="C409" s="90">
        <v>2072072.39</v>
      </c>
      <c r="D409" s="90">
        <v>-354690.13</v>
      </c>
    </row>
    <row r="410" spans="1:5" ht="14.1" customHeight="1">
      <c r="A410" s="35" t="s">
        <v>344</v>
      </c>
      <c r="B410" s="90">
        <v>482729.84</v>
      </c>
      <c r="C410" s="90">
        <v>482729.84</v>
      </c>
      <c r="D410" s="90">
        <v>0</v>
      </c>
    </row>
    <row r="411" spans="1:5" ht="14.1" customHeight="1">
      <c r="A411" s="35" t="s">
        <v>345</v>
      </c>
      <c r="B411" s="90">
        <v>147322.04999999999</v>
      </c>
      <c r="C411" s="90">
        <v>147322.04999999999</v>
      </c>
      <c r="D411" s="90">
        <v>0</v>
      </c>
    </row>
    <row r="412" spans="1:5" ht="14.1" customHeight="1">
      <c r="A412" s="35" t="s">
        <v>346</v>
      </c>
      <c r="B412" s="90">
        <v>10023.69</v>
      </c>
      <c r="C412" s="90">
        <v>10031.02</v>
      </c>
      <c r="D412" s="90">
        <v>7.33</v>
      </c>
    </row>
    <row r="413" spans="1:5" ht="14.1" customHeight="1">
      <c r="A413" s="35" t="s">
        <v>347</v>
      </c>
      <c r="B413" s="90">
        <v>55447.199999999997</v>
      </c>
      <c r="C413" s="90">
        <v>55578.15</v>
      </c>
      <c r="D413" s="90">
        <v>130.94999999999999</v>
      </c>
    </row>
    <row r="414" spans="1:5" ht="14.1" customHeight="1">
      <c r="A414" s="35" t="s">
        <v>348</v>
      </c>
      <c r="B414" s="90">
        <v>883986.21</v>
      </c>
      <c r="C414" s="90">
        <v>48280.87</v>
      </c>
      <c r="D414" s="90">
        <v>-835705.34</v>
      </c>
    </row>
    <row r="415" spans="1:5" ht="14.1" customHeight="1">
      <c r="A415" s="35" t="s">
        <v>349</v>
      </c>
      <c r="B415" s="90">
        <v>20733.919999999998</v>
      </c>
      <c r="C415" s="90">
        <v>20762.2</v>
      </c>
      <c r="D415" s="90">
        <v>28.28</v>
      </c>
    </row>
    <row r="416" spans="1:5" ht="14.1" customHeight="1">
      <c r="A416" s="35" t="s">
        <v>350</v>
      </c>
      <c r="B416" s="90">
        <v>86091.26</v>
      </c>
      <c r="C416" s="90">
        <v>15014.45</v>
      </c>
      <c r="D416" s="90">
        <v>-71076.81</v>
      </c>
    </row>
    <row r="417" spans="1:4" ht="14.1" customHeight="1">
      <c r="A417" s="35" t="s">
        <v>351</v>
      </c>
      <c r="B417" s="90">
        <v>1733562.41</v>
      </c>
      <c r="C417" s="90">
        <v>97362.26</v>
      </c>
      <c r="D417" s="90">
        <v>-1636200.15</v>
      </c>
    </row>
    <row r="418" spans="1:4" ht="14.1" customHeight="1">
      <c r="A418" s="35" t="s">
        <v>352</v>
      </c>
      <c r="B418" s="90">
        <v>231493.22</v>
      </c>
      <c r="C418" s="90">
        <v>455902.35</v>
      </c>
      <c r="D418" s="90">
        <v>224409.13</v>
      </c>
    </row>
    <row r="419" spans="1:4" ht="14.1" customHeight="1">
      <c r="A419" s="35" t="s">
        <v>353</v>
      </c>
      <c r="B419" s="90">
        <v>13513.96</v>
      </c>
      <c r="C419" s="90">
        <v>13541.71</v>
      </c>
      <c r="D419" s="90">
        <v>27.75</v>
      </c>
    </row>
    <row r="420" spans="1:4" ht="14.1" customHeight="1">
      <c r="A420" s="35" t="s">
        <v>354</v>
      </c>
      <c r="B420" s="90">
        <v>11221.64</v>
      </c>
      <c r="C420" s="90">
        <v>0</v>
      </c>
      <c r="D420" s="90">
        <v>-11221.64</v>
      </c>
    </row>
    <row r="421" spans="1:4" ht="14.1" customHeight="1">
      <c r="A421" s="35" t="s">
        <v>355</v>
      </c>
      <c r="B421" s="90">
        <v>1139352.27</v>
      </c>
      <c r="C421" s="90">
        <v>236.55</v>
      </c>
      <c r="D421" s="90">
        <v>-1139115.72</v>
      </c>
    </row>
    <row r="422" spans="1:4" ht="14.1" customHeight="1">
      <c r="A422" s="35" t="s">
        <v>356</v>
      </c>
      <c r="B422" s="90">
        <v>506555.37</v>
      </c>
      <c r="C422" s="90">
        <v>269264.53999999998</v>
      </c>
      <c r="D422" s="90">
        <v>-237290.83</v>
      </c>
    </row>
    <row r="423" spans="1:4" ht="14.1" customHeight="1">
      <c r="A423" s="35" t="s">
        <v>357</v>
      </c>
      <c r="B423" s="90">
        <v>29302.9</v>
      </c>
      <c r="C423" s="90">
        <v>10521.07</v>
      </c>
      <c r="D423" s="90">
        <v>-18781.830000000002</v>
      </c>
    </row>
    <row r="424" spans="1:4" ht="14.1" customHeight="1">
      <c r="A424" s="35" t="s">
        <v>358</v>
      </c>
      <c r="B424" s="90">
        <v>5983738.4199999999</v>
      </c>
      <c r="C424" s="90">
        <v>6135127.4900000002</v>
      </c>
      <c r="D424" s="90">
        <v>151389.07</v>
      </c>
    </row>
    <row r="425" spans="1:4" ht="14.1" customHeight="1">
      <c r="A425" s="35" t="s">
        <v>359</v>
      </c>
      <c r="B425" s="90">
        <v>5197381.07</v>
      </c>
      <c r="C425" s="90">
        <v>0</v>
      </c>
      <c r="D425" s="90">
        <v>-5197381.07</v>
      </c>
    </row>
    <row r="426" spans="1:4" ht="14.1" customHeight="1">
      <c r="A426" s="35" t="s">
        <v>360</v>
      </c>
      <c r="B426" s="90">
        <v>2329984.16</v>
      </c>
      <c r="C426" s="90">
        <v>342722.22</v>
      </c>
      <c r="D426" s="90">
        <v>-1987261.94</v>
      </c>
    </row>
    <row r="427" spans="1:4" ht="14.1" customHeight="1">
      <c r="A427" s="35" t="s">
        <v>361</v>
      </c>
      <c r="B427" s="90">
        <v>3845581.86</v>
      </c>
      <c r="C427" s="90">
        <v>4403419.1399999997</v>
      </c>
      <c r="D427" s="90">
        <v>557837.28</v>
      </c>
    </row>
    <row r="428" spans="1:4" ht="4.5" customHeight="1">
      <c r="A428" s="31"/>
      <c r="B428" s="90">
        <v>0</v>
      </c>
      <c r="C428" s="90"/>
      <c r="D428" s="90"/>
    </row>
    <row r="429" spans="1:4" ht="21.75" customHeight="1">
      <c r="B429" s="39">
        <f>SUM(B400:B428)</f>
        <v>35770118.840000004</v>
      </c>
      <c r="C429" s="39">
        <f>SUM(C400:C428)</f>
        <v>23777981.48</v>
      </c>
      <c r="D429" s="39">
        <f>SUM(D400:D428)</f>
        <v>-11992137.360000001</v>
      </c>
    </row>
    <row r="430" spans="1:4" ht="6.75" customHeight="1"/>
    <row r="431" spans="1:4" ht="6.75" customHeight="1"/>
    <row r="433" spans="1:6" ht="24" customHeight="1">
      <c r="A433" s="93" t="s">
        <v>362</v>
      </c>
      <c r="B433" s="94" t="s">
        <v>56</v>
      </c>
      <c r="C433" s="25" t="s">
        <v>363</v>
      </c>
      <c r="D433" s="14"/>
    </row>
    <row r="434" spans="1:6" ht="11.25" customHeight="1">
      <c r="A434" s="26" t="s">
        <v>364</v>
      </c>
      <c r="B434" s="102" t="s">
        <v>48</v>
      </c>
      <c r="C434" s="27"/>
      <c r="D434" s="46"/>
    </row>
    <row r="435" spans="1:6" ht="11.25" customHeight="1">
      <c r="A435" s="28"/>
      <c r="B435" s="103"/>
      <c r="C435" s="29"/>
      <c r="D435" s="46"/>
    </row>
    <row r="436" spans="1:6" ht="11.25" customHeight="1">
      <c r="A436" s="28" t="s">
        <v>58</v>
      </c>
      <c r="B436" s="96">
        <f>B437</f>
        <v>836240.25</v>
      </c>
      <c r="C436" s="29"/>
      <c r="D436" s="46"/>
    </row>
    <row r="437" spans="1:6" ht="11.25" customHeight="1">
      <c r="A437" s="35" t="s">
        <v>365</v>
      </c>
      <c r="B437" s="90">
        <v>836240.25</v>
      </c>
      <c r="C437" s="29"/>
      <c r="D437" s="46"/>
    </row>
    <row r="438" spans="1:6" ht="11.25" customHeight="1">
      <c r="A438" s="28" t="s">
        <v>64</v>
      </c>
      <c r="B438" s="96">
        <f>SUM(B439:B444)</f>
        <v>11568859.23</v>
      </c>
      <c r="C438" s="96">
        <f>SUM(C439:C444)</f>
        <v>0</v>
      </c>
      <c r="D438" s="46"/>
    </row>
    <row r="439" spans="1:6" ht="11.25" customHeight="1">
      <c r="A439" s="35" t="s">
        <v>366</v>
      </c>
      <c r="B439" s="90">
        <v>1759151.91</v>
      </c>
      <c r="C439" s="34">
        <v>0</v>
      </c>
      <c r="D439" s="46"/>
    </row>
    <row r="440" spans="1:6" ht="11.25" customHeight="1">
      <c r="A440" s="35" t="s">
        <v>367</v>
      </c>
      <c r="B440" s="90">
        <v>282060.95</v>
      </c>
      <c r="C440" s="34">
        <v>0</v>
      </c>
      <c r="D440" s="46"/>
    </row>
    <row r="441" spans="1:6" ht="11.25" customHeight="1">
      <c r="A441" s="35" t="s">
        <v>368</v>
      </c>
      <c r="B441" s="90">
        <v>-2462.5</v>
      </c>
      <c r="C441" s="34">
        <v>0</v>
      </c>
      <c r="D441" s="46"/>
    </row>
    <row r="442" spans="1:6" ht="11.25" customHeight="1">
      <c r="A442" s="35" t="s">
        <v>369</v>
      </c>
      <c r="B442" s="90">
        <v>3529194</v>
      </c>
      <c r="C442" s="34">
        <v>0</v>
      </c>
      <c r="D442" s="46"/>
    </row>
    <row r="443" spans="1:6" ht="11.25" customHeight="1">
      <c r="A443" s="35" t="s">
        <v>370</v>
      </c>
      <c r="B443" s="90">
        <v>6000914.8700000001</v>
      </c>
      <c r="C443" s="34">
        <v>0</v>
      </c>
      <c r="D443" s="46"/>
    </row>
    <row r="444" spans="1:6" ht="11.25" customHeight="1">
      <c r="A444" s="35" t="s">
        <v>371</v>
      </c>
      <c r="B444" s="90">
        <v>0</v>
      </c>
      <c r="C444" s="34">
        <v>0</v>
      </c>
      <c r="D444" s="46"/>
    </row>
    <row r="445" spans="1:6" ht="11.25" customHeight="1">
      <c r="A445" s="28" t="s">
        <v>372</v>
      </c>
      <c r="B445" s="103" t="s">
        <v>48</v>
      </c>
      <c r="C445" s="29"/>
      <c r="D445" s="46"/>
      <c r="E445" s="14"/>
      <c r="F445" s="14"/>
    </row>
    <row r="446" spans="1:6" ht="11.25" customHeight="1">
      <c r="A446" s="31"/>
      <c r="B446" s="104"/>
      <c r="C446" s="32"/>
      <c r="D446" s="46"/>
      <c r="E446" s="14"/>
      <c r="F446" s="14"/>
    </row>
    <row r="447" spans="1:6" ht="18" customHeight="1">
      <c r="B447" s="39">
        <f>B438+B436</f>
        <v>12405099.48</v>
      </c>
      <c r="C447" s="39">
        <f>C438</f>
        <v>0</v>
      </c>
      <c r="D447" s="14"/>
      <c r="E447" s="14"/>
      <c r="F447" s="14"/>
    </row>
    <row r="448" spans="1:6">
      <c r="E448" s="14"/>
      <c r="F448" s="14"/>
    </row>
    <row r="449" spans="1:6">
      <c r="A449" s="18" t="s">
        <v>373</v>
      </c>
      <c r="E449" s="14"/>
      <c r="F449" s="14"/>
    </row>
    <row r="450" spans="1:6" ht="12" customHeight="1">
      <c r="A450" s="18" t="s">
        <v>374</v>
      </c>
      <c r="E450" s="14"/>
      <c r="F450" s="14"/>
    </row>
    <row r="451" spans="1:6">
      <c r="A451" s="109"/>
      <c r="B451" s="109"/>
      <c r="C451" s="109"/>
      <c r="D451" s="109"/>
      <c r="E451" s="14"/>
      <c r="F451" s="14"/>
    </row>
    <row r="452" spans="1:6">
      <c r="A452" s="110" t="s">
        <v>375</v>
      </c>
      <c r="B452" s="111"/>
      <c r="C452" s="111"/>
      <c r="D452" s="112"/>
      <c r="E452" s="14"/>
      <c r="F452" s="14"/>
    </row>
    <row r="453" spans="1:6">
      <c r="A453" s="113" t="s">
        <v>376</v>
      </c>
      <c r="B453" s="114"/>
      <c r="C453" s="114"/>
      <c r="D453" s="115"/>
      <c r="E453" s="14"/>
      <c r="F453" s="116"/>
    </row>
    <row r="454" spans="1:6">
      <c r="A454" s="117" t="s">
        <v>377</v>
      </c>
      <c r="B454" s="118"/>
      <c r="C454" s="118"/>
      <c r="D454" s="119"/>
      <c r="E454" s="14"/>
      <c r="F454" s="116"/>
    </row>
    <row r="455" spans="1:6">
      <c r="A455" s="120" t="s">
        <v>378</v>
      </c>
      <c r="B455" s="121"/>
      <c r="D455" s="122">
        <v>110956157.34999999</v>
      </c>
      <c r="E455" s="14"/>
      <c r="F455" s="116"/>
    </row>
    <row r="456" spans="1:6">
      <c r="A456" s="123"/>
      <c r="B456" s="123"/>
      <c r="C456" s="14"/>
      <c r="E456" s="14"/>
      <c r="F456" s="116"/>
    </row>
    <row r="457" spans="1:6">
      <c r="A457" s="124" t="s">
        <v>379</v>
      </c>
      <c r="B457" s="124"/>
      <c r="C457" s="125"/>
      <c r="D457" s="126">
        <f>SUM(C457:C462)</f>
        <v>4.01</v>
      </c>
      <c r="E457" s="14"/>
      <c r="F457" s="14"/>
    </row>
    <row r="458" spans="1:6">
      <c r="A458" s="127" t="s">
        <v>380</v>
      </c>
      <c r="B458" s="127"/>
      <c r="C458" s="128" t="s">
        <v>381</v>
      </c>
      <c r="D458" s="129"/>
      <c r="E458" s="14"/>
      <c r="F458" s="14"/>
    </row>
    <row r="459" spans="1:6">
      <c r="A459" s="127" t="s">
        <v>382</v>
      </c>
      <c r="B459" s="127"/>
      <c r="C459" s="128" t="s">
        <v>381</v>
      </c>
      <c r="D459" s="129"/>
      <c r="E459" s="14"/>
      <c r="F459" s="14"/>
    </row>
    <row r="460" spans="1:6">
      <c r="A460" s="127" t="s">
        <v>383</v>
      </c>
      <c r="B460" s="127"/>
      <c r="C460" s="130">
        <v>0</v>
      </c>
      <c r="D460" s="129"/>
      <c r="E460" s="14"/>
      <c r="F460" s="14"/>
    </row>
    <row r="461" spans="1:6">
      <c r="A461" s="127" t="s">
        <v>384</v>
      </c>
      <c r="B461" s="127"/>
      <c r="C461" s="130">
        <v>4.01</v>
      </c>
      <c r="D461" s="129"/>
      <c r="E461" s="14"/>
      <c r="F461" s="14"/>
    </row>
    <row r="462" spans="1:6">
      <c r="A462" s="131" t="s">
        <v>385</v>
      </c>
      <c r="B462" s="132"/>
      <c r="C462" s="128" t="s">
        <v>381</v>
      </c>
      <c r="D462" s="129"/>
      <c r="E462" s="14"/>
      <c r="F462" s="14"/>
    </row>
    <row r="463" spans="1:6">
      <c r="A463" s="123"/>
      <c r="B463" s="123"/>
      <c r="C463" s="14"/>
      <c r="E463" s="14"/>
      <c r="F463" s="14"/>
    </row>
    <row r="464" spans="1:6">
      <c r="A464" s="124" t="s">
        <v>386</v>
      </c>
      <c r="B464" s="124"/>
      <c r="C464" s="125"/>
      <c r="D464" s="126">
        <f>SUM(C464:C468)</f>
        <v>18945220.449999999</v>
      </c>
      <c r="E464" s="14"/>
      <c r="F464" s="14"/>
    </row>
    <row r="465" spans="1:6">
      <c r="A465" s="127" t="s">
        <v>387</v>
      </c>
      <c r="B465" s="127"/>
      <c r="C465" s="128" t="s">
        <v>381</v>
      </c>
      <c r="D465" s="129"/>
      <c r="E465" s="14"/>
      <c r="F465" s="14"/>
    </row>
    <row r="466" spans="1:6">
      <c r="A466" s="127" t="s">
        <v>388</v>
      </c>
      <c r="B466" s="127"/>
      <c r="C466" s="128" t="s">
        <v>381</v>
      </c>
      <c r="D466" s="129"/>
      <c r="E466" s="14"/>
      <c r="F466" s="14"/>
    </row>
    <row r="467" spans="1:6">
      <c r="A467" s="127" t="s">
        <v>389</v>
      </c>
      <c r="B467" s="127"/>
      <c r="C467" s="128" t="s">
        <v>381</v>
      </c>
      <c r="D467" s="129"/>
      <c r="E467" s="14"/>
      <c r="F467" s="14"/>
    </row>
    <row r="468" spans="1:6">
      <c r="A468" s="133" t="s">
        <v>390</v>
      </c>
      <c r="B468" s="134"/>
      <c r="C468" s="130">
        <v>18945220.449999999</v>
      </c>
      <c r="D468" s="135"/>
      <c r="E468" s="136"/>
      <c r="F468" s="14"/>
    </row>
    <row r="469" spans="1:6">
      <c r="A469" s="123"/>
      <c r="B469" s="123"/>
      <c r="E469" s="137"/>
      <c r="F469" s="14"/>
    </row>
    <row r="470" spans="1:6">
      <c r="A470" s="138" t="s">
        <v>391</v>
      </c>
      <c r="B470" s="138"/>
      <c r="D470" s="139">
        <f>+D455+D457-D464</f>
        <v>92010940.909999996</v>
      </c>
      <c r="E470" s="136"/>
      <c r="F470" s="116"/>
    </row>
    <row r="471" spans="1:6">
      <c r="A471" s="109"/>
      <c r="B471" s="109"/>
      <c r="C471" s="109"/>
      <c r="D471" s="109"/>
      <c r="E471" s="136"/>
      <c r="F471" s="14"/>
    </row>
    <row r="472" spans="1:6">
      <c r="A472" s="109"/>
      <c r="B472" s="109"/>
      <c r="C472" s="109"/>
      <c r="D472" s="109"/>
      <c r="E472" s="14"/>
      <c r="F472" s="14"/>
    </row>
    <row r="473" spans="1:6">
      <c r="A473" s="110" t="s">
        <v>392</v>
      </c>
      <c r="B473" s="111"/>
      <c r="C473" s="111"/>
      <c r="D473" s="112"/>
      <c r="E473" s="14"/>
      <c r="F473" s="14"/>
    </row>
    <row r="474" spans="1:6">
      <c r="A474" s="113" t="s">
        <v>376</v>
      </c>
      <c r="B474" s="114"/>
      <c r="C474" s="114"/>
      <c r="D474" s="115"/>
      <c r="E474" s="14"/>
      <c r="F474" s="14"/>
    </row>
    <row r="475" spans="1:6">
      <c r="A475" s="117" t="s">
        <v>377</v>
      </c>
      <c r="B475" s="118"/>
      <c r="C475" s="118"/>
      <c r="D475" s="119"/>
      <c r="E475" s="14"/>
      <c r="F475" s="14"/>
    </row>
    <row r="476" spans="1:6">
      <c r="A476" s="120" t="s">
        <v>393</v>
      </c>
      <c r="B476" s="121"/>
      <c r="D476" s="140">
        <v>108291626.64</v>
      </c>
      <c r="E476" s="14"/>
      <c r="F476" s="14"/>
    </row>
    <row r="477" spans="1:6">
      <c r="A477" s="123"/>
      <c r="B477" s="123"/>
      <c r="E477" s="14"/>
      <c r="F477" s="14"/>
    </row>
    <row r="478" spans="1:6">
      <c r="A478" s="141" t="s">
        <v>394</v>
      </c>
      <c r="B478" s="141"/>
      <c r="C478" s="125"/>
      <c r="D478" s="140">
        <f>SUM(C478:C495)</f>
        <v>14602410.309999999</v>
      </c>
      <c r="E478" s="14"/>
      <c r="F478" s="14"/>
    </row>
    <row r="479" spans="1:6">
      <c r="A479" s="127" t="s">
        <v>395</v>
      </c>
      <c r="B479" s="127"/>
      <c r="C479" s="130">
        <v>3716283.59</v>
      </c>
      <c r="D479" s="142"/>
      <c r="E479" s="14"/>
      <c r="F479" s="14"/>
    </row>
    <row r="480" spans="1:6">
      <c r="A480" s="127" t="s">
        <v>396</v>
      </c>
      <c r="B480" s="127"/>
      <c r="C480" s="130">
        <v>319310.95</v>
      </c>
      <c r="D480" s="143"/>
      <c r="E480" s="116"/>
      <c r="F480" s="14"/>
    </row>
    <row r="481" spans="1:9">
      <c r="A481" s="127" t="s">
        <v>397</v>
      </c>
      <c r="B481" s="127"/>
      <c r="C481" s="130">
        <v>0</v>
      </c>
      <c r="D481" s="143"/>
      <c r="E481" s="116"/>
      <c r="F481" s="14"/>
    </row>
    <row r="482" spans="1:9">
      <c r="A482" s="127" t="s">
        <v>398</v>
      </c>
      <c r="B482" s="127"/>
      <c r="C482" s="130">
        <v>3674344</v>
      </c>
      <c r="D482" s="143"/>
      <c r="E482" s="116"/>
      <c r="F482" s="14"/>
    </row>
    <row r="483" spans="1:9">
      <c r="A483" s="127" t="s">
        <v>399</v>
      </c>
      <c r="B483" s="127"/>
      <c r="C483" s="130">
        <v>0</v>
      </c>
      <c r="D483" s="143"/>
      <c r="E483" s="116"/>
      <c r="F483" s="116"/>
    </row>
    <row r="484" spans="1:9">
      <c r="A484" s="127" t="s">
        <v>400</v>
      </c>
      <c r="B484" s="127"/>
      <c r="C484" s="130">
        <v>6056231.5199999996</v>
      </c>
      <c r="D484" s="143"/>
      <c r="E484" s="116"/>
      <c r="F484" s="116"/>
    </row>
    <row r="485" spans="1:9">
      <c r="A485" s="127" t="s">
        <v>401</v>
      </c>
      <c r="B485" s="127"/>
      <c r="C485" s="130">
        <v>0</v>
      </c>
      <c r="D485" s="144"/>
      <c r="E485" s="116"/>
      <c r="F485" s="116"/>
    </row>
    <row r="486" spans="1:9">
      <c r="A486" s="127" t="s">
        <v>402</v>
      </c>
      <c r="B486" s="127"/>
      <c r="C486" s="130">
        <v>0</v>
      </c>
      <c r="D486" s="145"/>
      <c r="E486" s="116"/>
      <c r="F486" s="116"/>
    </row>
    <row r="487" spans="1:9">
      <c r="A487" s="127" t="s">
        <v>403</v>
      </c>
      <c r="B487" s="127"/>
      <c r="C487" s="130">
        <v>0</v>
      </c>
      <c r="D487" s="146"/>
      <c r="E487" s="116"/>
      <c r="F487" s="116"/>
    </row>
    <row r="488" spans="1:9">
      <c r="A488" s="127" t="s">
        <v>404</v>
      </c>
      <c r="B488" s="127"/>
      <c r="C488" s="130">
        <v>836240.25</v>
      </c>
      <c r="D488" s="146"/>
      <c r="E488" s="116"/>
      <c r="F488" s="116"/>
    </row>
    <row r="489" spans="1:9">
      <c r="A489" s="127" t="s">
        <v>405</v>
      </c>
      <c r="B489" s="127"/>
      <c r="C489" s="128" t="s">
        <v>381</v>
      </c>
      <c r="D489" s="146"/>
      <c r="E489" s="116"/>
      <c r="F489" s="116"/>
      <c r="G489" s="147"/>
    </row>
    <row r="490" spans="1:9">
      <c r="A490" s="127" t="s">
        <v>406</v>
      </c>
      <c r="B490" s="127"/>
      <c r="C490" s="128" t="s">
        <v>381</v>
      </c>
      <c r="D490" s="146"/>
      <c r="E490" s="116"/>
      <c r="F490" s="116"/>
      <c r="G490" s="147"/>
    </row>
    <row r="491" spans="1:9">
      <c r="A491" s="127" t="s">
        <v>407</v>
      </c>
      <c r="B491" s="127"/>
      <c r="C491" s="128" t="s">
        <v>381</v>
      </c>
      <c r="D491" s="146"/>
      <c r="E491" s="116"/>
      <c r="F491" s="148"/>
    </row>
    <row r="492" spans="1:9">
      <c r="A492" s="127" t="s">
        <v>408</v>
      </c>
      <c r="B492" s="127"/>
      <c r="C492" s="128" t="s">
        <v>381</v>
      </c>
      <c r="D492" s="146"/>
      <c r="E492" s="116"/>
      <c r="F492" s="116"/>
      <c r="I492" s="147"/>
    </row>
    <row r="493" spans="1:9">
      <c r="A493" s="127" t="s">
        <v>409</v>
      </c>
      <c r="B493" s="127"/>
      <c r="C493" s="128" t="s">
        <v>381</v>
      </c>
      <c r="D493" s="146"/>
      <c r="E493" s="116"/>
      <c r="F493" s="116"/>
      <c r="I493" s="147"/>
    </row>
    <row r="494" spans="1:9" ht="12.75" customHeight="1">
      <c r="A494" s="127" t="s">
        <v>410</v>
      </c>
      <c r="B494" s="127"/>
      <c r="C494" s="128" t="s">
        <v>381</v>
      </c>
      <c r="D494" s="146"/>
      <c r="E494" s="116"/>
      <c r="F494" s="116"/>
      <c r="I494" s="147"/>
    </row>
    <row r="495" spans="1:9">
      <c r="A495" s="149" t="s">
        <v>411</v>
      </c>
      <c r="B495" s="150"/>
      <c r="C495" s="130">
        <v>0</v>
      </c>
      <c r="D495" s="146"/>
      <c r="E495" s="116"/>
      <c r="F495" s="116"/>
      <c r="I495" s="147"/>
    </row>
    <row r="496" spans="1:9">
      <c r="A496" s="123"/>
      <c r="B496" s="123"/>
      <c r="E496" s="14"/>
      <c r="F496" s="116"/>
      <c r="I496" s="147"/>
    </row>
    <row r="497" spans="1:9">
      <c r="A497" s="141" t="s">
        <v>412</v>
      </c>
      <c r="B497" s="141"/>
      <c r="C497" s="125"/>
      <c r="D497" s="140">
        <f>SUM(C497:C504)</f>
        <v>19418484.760000002</v>
      </c>
      <c r="E497" s="14"/>
      <c r="F497" s="116"/>
      <c r="I497" s="147"/>
    </row>
    <row r="498" spans="1:9">
      <c r="A498" s="127" t="s">
        <v>413</v>
      </c>
      <c r="B498" s="127"/>
      <c r="C498" s="130">
        <v>19418469.280000001</v>
      </c>
      <c r="D498" s="146"/>
      <c r="E498" s="14"/>
      <c r="F498" s="14"/>
      <c r="I498" s="147"/>
    </row>
    <row r="499" spans="1:9">
      <c r="A499" s="127" t="s">
        <v>414</v>
      </c>
      <c r="B499" s="127"/>
      <c r="C499" s="130">
        <v>0</v>
      </c>
      <c r="D499" s="146"/>
      <c r="E499" s="14"/>
      <c r="F499" s="14"/>
    </row>
    <row r="500" spans="1:9">
      <c r="A500" s="127" t="s">
        <v>415</v>
      </c>
      <c r="B500" s="127"/>
      <c r="C500" s="128" t="s">
        <v>381</v>
      </c>
      <c r="D500" s="146"/>
      <c r="E500" s="14"/>
      <c r="F500" s="14"/>
    </row>
    <row r="501" spans="1:9">
      <c r="A501" s="127" t="s">
        <v>416</v>
      </c>
      <c r="B501" s="127"/>
      <c r="C501" s="128" t="s">
        <v>381</v>
      </c>
      <c r="D501" s="146"/>
      <c r="E501" s="14"/>
      <c r="F501" s="14"/>
    </row>
    <row r="502" spans="1:9">
      <c r="A502" s="127" t="s">
        <v>417</v>
      </c>
      <c r="B502" s="127"/>
      <c r="C502" s="128" t="s">
        <v>381</v>
      </c>
      <c r="D502" s="146"/>
      <c r="E502" s="14"/>
      <c r="F502" s="14"/>
    </row>
    <row r="503" spans="1:9">
      <c r="A503" s="127" t="s">
        <v>418</v>
      </c>
      <c r="B503" s="127"/>
      <c r="C503" s="130">
        <v>15.48</v>
      </c>
      <c r="D503" s="146"/>
      <c r="E503" s="14"/>
      <c r="F503" s="14"/>
    </row>
    <row r="504" spans="1:9">
      <c r="A504" s="149" t="s">
        <v>419</v>
      </c>
      <c r="B504" s="150"/>
      <c r="C504" s="130">
        <v>0</v>
      </c>
      <c r="D504" s="146"/>
      <c r="E504" s="14"/>
      <c r="F504" s="14"/>
    </row>
    <row r="505" spans="1:9">
      <c r="A505" s="123"/>
      <c r="B505" s="123"/>
      <c r="E505" s="14"/>
      <c r="F505" s="14"/>
    </row>
    <row r="506" spans="1:9">
      <c r="A506" s="151" t="s">
        <v>420</v>
      </c>
      <c r="D506" s="152">
        <f>+D476-D478+D497</f>
        <v>113107701.09</v>
      </c>
      <c r="E506" s="116"/>
      <c r="F506" s="116"/>
    </row>
    <row r="507" spans="1:9">
      <c r="E507" s="153"/>
      <c r="F507" s="14"/>
    </row>
    <row r="508" spans="1:9">
      <c r="D508" s="154"/>
      <c r="E508" s="14"/>
      <c r="F508" s="14"/>
    </row>
    <row r="509" spans="1:9">
      <c r="A509" s="16" t="s">
        <v>421</v>
      </c>
      <c r="B509" s="16"/>
      <c r="C509" s="16"/>
      <c r="D509" s="16"/>
      <c r="E509" s="16"/>
      <c r="F509" s="14"/>
    </row>
    <row r="510" spans="1:9">
      <c r="A510" s="155"/>
      <c r="B510" s="155"/>
      <c r="C510" s="155"/>
      <c r="D510" s="155"/>
      <c r="E510" s="155"/>
      <c r="F510" s="14"/>
    </row>
    <row r="511" spans="1:9">
      <c r="A511" s="155"/>
      <c r="B511" s="155"/>
      <c r="C511" s="155"/>
      <c r="D511" s="155"/>
      <c r="E511" s="155"/>
      <c r="F511" s="14"/>
    </row>
    <row r="512" spans="1:9" ht="21" customHeight="1">
      <c r="A512" s="64" t="s">
        <v>422</v>
      </c>
      <c r="B512" s="65" t="s">
        <v>54</v>
      </c>
      <c r="C512" s="91" t="s">
        <v>55</v>
      </c>
      <c r="D512" s="91" t="s">
        <v>56</v>
      </c>
      <c r="E512" s="14"/>
      <c r="F512" s="14"/>
    </row>
    <row r="513" spans="1:6">
      <c r="A513" s="26" t="s">
        <v>423</v>
      </c>
      <c r="B513" s="156" t="s">
        <v>424</v>
      </c>
      <c r="C513" s="157" t="s">
        <v>424</v>
      </c>
      <c r="D513" s="157" t="s">
        <v>424</v>
      </c>
      <c r="E513" s="14"/>
      <c r="F513" s="14"/>
    </row>
    <row r="514" spans="1:6">
      <c r="A514" s="28"/>
      <c r="B514" s="158">
        <v>0</v>
      </c>
      <c r="C514" s="159"/>
      <c r="D514" s="159"/>
      <c r="E514" s="14"/>
      <c r="F514" s="14"/>
    </row>
    <row r="515" spans="1:6">
      <c r="A515" s="31"/>
      <c r="B515" s="160">
        <v>0</v>
      </c>
      <c r="C515" s="161">
        <v>0</v>
      </c>
      <c r="D515" s="161">
        <v>0</v>
      </c>
      <c r="E515" s="14"/>
      <c r="F515" s="14"/>
    </row>
    <row r="516" spans="1:6" ht="21" customHeight="1">
      <c r="B516" s="25">
        <f t="shared" ref="B516" si="7">SUM(B514:B515)</f>
        <v>0</v>
      </c>
      <c r="C516" s="25">
        <f t="shared" ref="C516:D516" si="8">SUM(C514:C515)</f>
        <v>0</v>
      </c>
      <c r="D516" s="25">
        <f t="shared" si="8"/>
        <v>0</v>
      </c>
      <c r="E516" s="14"/>
      <c r="F516" s="14"/>
    </row>
    <row r="517" spans="1:6">
      <c r="E517" s="14"/>
      <c r="F517" s="14"/>
    </row>
    <row r="518" spans="1:6">
      <c r="A518" s="3" t="s">
        <v>425</v>
      </c>
      <c r="B518" s="109"/>
      <c r="C518" s="109"/>
      <c r="D518" s="109"/>
    </row>
    <row r="519" spans="1:6">
      <c r="B519" s="109"/>
      <c r="C519" s="109"/>
      <c r="D519" s="109"/>
    </row>
    <row r="520" spans="1:6">
      <c r="B520" s="109"/>
      <c r="C520" s="109"/>
      <c r="D520" s="109"/>
    </row>
    <row r="521" spans="1:6">
      <c r="B521" s="109"/>
      <c r="C521" s="109"/>
      <c r="D521" s="109"/>
    </row>
    <row r="522" spans="1:6">
      <c r="B522" s="109"/>
      <c r="C522" s="109"/>
      <c r="D522" s="109"/>
    </row>
    <row r="523" spans="1:6">
      <c r="B523" s="109"/>
      <c r="C523" s="109"/>
      <c r="D523" s="109"/>
    </row>
    <row r="524" spans="1:6">
      <c r="B524" s="109"/>
      <c r="C524" s="109"/>
      <c r="D524" s="109"/>
    </row>
    <row r="525" spans="1:6">
      <c r="F525" s="14"/>
    </row>
    <row r="526" spans="1:6">
      <c r="A526" s="162"/>
      <c r="B526" s="109"/>
      <c r="C526" s="162"/>
      <c r="D526" s="162"/>
      <c r="E526" s="162"/>
      <c r="F526" s="163"/>
    </row>
    <row r="527" spans="1:6">
      <c r="A527" s="164" t="s">
        <v>426</v>
      </c>
      <c r="B527" s="109"/>
      <c r="C527" s="165" t="s">
        <v>427</v>
      </c>
      <c r="D527" s="165"/>
      <c r="E527" s="165"/>
      <c r="F527" s="166"/>
    </row>
    <row r="528" spans="1:6">
      <c r="A528" s="164" t="s">
        <v>428</v>
      </c>
      <c r="B528" s="109"/>
      <c r="C528" s="167" t="s">
        <v>429</v>
      </c>
      <c r="D528" s="167"/>
      <c r="E528" s="167"/>
      <c r="F528" s="168"/>
    </row>
    <row r="529" spans="1:6">
      <c r="A529" s="109"/>
      <c r="B529" s="109"/>
      <c r="C529" s="167"/>
      <c r="D529" s="167"/>
      <c r="E529" s="167"/>
      <c r="F529" s="109"/>
    </row>
    <row r="530" spans="1:6">
      <c r="A530" s="109"/>
      <c r="B530" s="109"/>
      <c r="C530" s="109"/>
      <c r="D530" s="109"/>
      <c r="E530" s="109"/>
      <c r="F530" s="109"/>
    </row>
    <row r="531" spans="1:6" ht="12.75" customHeight="1"/>
    <row r="534" spans="1:6" ht="12.75" customHeight="1"/>
  </sheetData>
  <mergeCells count="69">
    <mergeCell ref="A509:E509"/>
    <mergeCell ref="C527:E527"/>
    <mergeCell ref="C528:E529"/>
    <mergeCell ref="A500:B500"/>
    <mergeCell ref="A501:B501"/>
    <mergeCell ref="A502:B502"/>
    <mergeCell ref="A503:B503"/>
    <mergeCell ref="A504:B504"/>
    <mergeCell ref="A505:B505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68:B468"/>
    <mergeCell ref="A469:B469"/>
    <mergeCell ref="A470:B470"/>
    <mergeCell ref="A473:D473"/>
    <mergeCell ref="A474:D474"/>
    <mergeCell ref="A475:D475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C227:D227"/>
    <mergeCell ref="C235:D235"/>
    <mergeCell ref="A452:D452"/>
    <mergeCell ref="A453:D453"/>
    <mergeCell ref="A454:D454"/>
    <mergeCell ref="A455:B455"/>
    <mergeCell ref="C129:D129"/>
    <mergeCell ref="A141:C141"/>
    <mergeCell ref="C172:D172"/>
    <mergeCell ref="C179:D179"/>
    <mergeCell ref="C186:D186"/>
    <mergeCell ref="C194:D194"/>
    <mergeCell ref="A1:E1"/>
    <mergeCell ref="A2:F2"/>
    <mergeCell ref="A3:F3"/>
    <mergeCell ref="A7:E7"/>
    <mergeCell ref="C57:E57"/>
    <mergeCell ref="C65:D65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9 B168 B175 B182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Características cualitativas significativas que les impacten financieramente." sqref="C139:D139 D168 D175 D182"/>
    <dataValidation allowBlank="1" showInputMessage="1" showErrorMessage="1" prompt="Especificar origen de dicho recurso: Federal, Estatal, Municipal, Particulares." sqref="C168 C175 C182"/>
  </dataValidations>
  <pageMargins left="0.70866141732283472" right="0.70866141732283472" top="0.51181102362204722" bottom="0.74803149606299213" header="0.31496062992125984" footer="0.31496062992125984"/>
  <pageSetup scale="69" firstPageNumber="9" fitToHeight="4" orientation="landscape" useFirstPageNumber="1" r:id="rId1"/>
  <headerFooter>
    <oddFooter>&amp;R&amp;P</oddFooter>
    <firstFooter>&amp;R9</firstFooter>
  </headerFooter>
  <rowBreaks count="9" manualBreakCount="9">
    <brk id="53" max="5" man="1"/>
    <brk id="108" max="5" man="1"/>
    <brk id="166" max="5" man="1"/>
    <brk id="223" max="5" man="1"/>
    <brk id="282" max="5" man="1"/>
    <brk id="343" max="5" man="1"/>
    <brk id="395" max="5" man="1"/>
    <brk id="448" max="5" man="1"/>
    <brk id="50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2017-07-06T18:46:05Z</dcterms:created>
  <dcterms:modified xsi:type="dcterms:W3CDTF">2017-07-06T18:46:23Z</dcterms:modified>
</cp:coreProperties>
</file>