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4T\IPRO\"/>
    </mc:Choice>
  </mc:AlternateContent>
  <bookViews>
    <workbookView xWindow="0" yWindow="0" windowWidth="21600" windowHeight="9735"/>
  </bookViews>
  <sheets>
    <sheet name="PYP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1" i="1" l="1"/>
  <c r="H41" i="1"/>
  <c r="O39" i="1"/>
  <c r="O38" i="1"/>
  <c r="O37" i="1"/>
  <c r="O36" i="1"/>
  <c r="N35" i="1"/>
  <c r="L35" i="1"/>
  <c r="O35" i="1" s="1"/>
  <c r="G35" i="1"/>
  <c r="E35" i="1"/>
  <c r="O34" i="1"/>
  <c r="O33" i="1"/>
  <c r="O32" i="1"/>
  <c r="O31" i="1"/>
  <c r="N30" i="1"/>
  <c r="L30" i="1"/>
  <c r="O30" i="1" s="1"/>
  <c r="G30" i="1"/>
  <c r="E30" i="1"/>
  <c r="O29" i="1"/>
  <c r="Q28" i="1"/>
  <c r="P28" i="1"/>
  <c r="O28" i="1"/>
  <c r="J28" i="1"/>
  <c r="Q27" i="1"/>
  <c r="O27" i="1"/>
  <c r="N27" i="1"/>
  <c r="M27" i="1"/>
  <c r="L27" i="1"/>
  <c r="P27" i="1" s="1"/>
  <c r="K27" i="1"/>
  <c r="J27" i="1"/>
  <c r="I27" i="1"/>
  <c r="H27" i="1"/>
  <c r="G27" i="1"/>
  <c r="E27" i="1"/>
  <c r="O26" i="1"/>
  <c r="O25" i="1"/>
  <c r="Q24" i="1"/>
  <c r="P24" i="1"/>
  <c r="O24" i="1"/>
  <c r="J24" i="1"/>
  <c r="Q23" i="1"/>
  <c r="O23" i="1"/>
  <c r="N23" i="1"/>
  <c r="M23" i="1"/>
  <c r="L23" i="1"/>
  <c r="P23" i="1" s="1"/>
  <c r="K23" i="1"/>
  <c r="J23" i="1"/>
  <c r="I23" i="1"/>
  <c r="H23" i="1"/>
  <c r="E23" i="1"/>
  <c r="O22" i="1"/>
  <c r="O21" i="1"/>
  <c r="O20" i="1"/>
  <c r="O19" i="1"/>
  <c r="O18" i="1"/>
  <c r="O17" i="1"/>
  <c r="O16" i="1"/>
  <c r="Q15" i="1"/>
  <c r="P15" i="1"/>
  <c r="O15" i="1"/>
  <c r="J15" i="1"/>
  <c r="Q14" i="1"/>
  <c r="O14" i="1"/>
  <c r="N14" i="1"/>
  <c r="M14" i="1"/>
  <c r="L14" i="1"/>
  <c r="P14" i="1" s="1"/>
  <c r="K14" i="1"/>
  <c r="J14" i="1"/>
  <c r="I14" i="1"/>
  <c r="H14" i="1"/>
  <c r="O13" i="1"/>
  <c r="P12" i="1"/>
  <c r="J12" i="1"/>
  <c r="Q12" i="1" s="1"/>
  <c r="Q11" i="1"/>
  <c r="O11" i="1"/>
  <c r="O41" i="1" s="1"/>
  <c r="N11" i="1"/>
  <c r="N41" i="1" s="1"/>
  <c r="M11" i="1"/>
  <c r="M41" i="1" s="1"/>
  <c r="L11" i="1"/>
  <c r="P11" i="1" s="1"/>
  <c r="K11" i="1"/>
  <c r="K41" i="1" s="1"/>
  <c r="J11" i="1"/>
  <c r="J41" i="1" s="1"/>
  <c r="I11" i="1"/>
  <c r="I41" i="1" s="1"/>
  <c r="H11" i="1"/>
  <c r="G11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<sst xmlns="http://schemas.openxmlformats.org/spreadsheetml/2006/main" count="43" uniqueCount="40">
  <si>
    <t>PROGRAMAS Y PROYECTOS DE INVERSIÓN</t>
  </si>
  <si>
    <t>Del 1 de Enero al 31 de diciembre de 2016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</si>
  <si>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</si>
  <si>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</si>
  <si>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</si>
  <si>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</si>
  <si>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</si>
  <si>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</si>
  <si>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</si>
  <si>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</si>
  <si>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</si>
  <si>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</si>
  <si>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</si>
  <si>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</si>
  <si>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</si>
  <si>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</si>
  <si>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</si>
  <si>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</si>
  <si>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</si>
  <si>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</si>
  <si>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</si>
  <si>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</si>
  <si>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</si>
  <si>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</si>
  <si>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</si>
  <si>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</si>
  <si>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</si>
  <si>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</si>
  <si>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</si>
  <si>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</si>
  <si>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</si>
  <si>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</si>
  <si>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</si>
  <si>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VINCULACIÓN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</si>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</sst>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7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topLeftCell="C7" workbookViewId="0">
      <selection activeCell="L34" sqref="L34"/>
    </sheetView>
  </sheetViews>
  <sheetFormatPr baseColWidth="10" defaultRowHeight="12.75" x14ac:dyDescent="0.2"/>
  <cols>
    <col min="1" max="1" width="16.42578125" style="2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8" width="14.42578125" style="3" customWidth="1"/>
    <col min="9" max="9" width="13.7109375" style="3" customWidth="1"/>
    <col min="10" max="10" width="15" style="3" customWidth="1"/>
    <col min="11" max="11" width="16" style="3" customWidth="1"/>
    <col min="12" max="12" width="15.140625" style="3" customWidth="1"/>
    <col min="13" max="13" width="15.5703125" style="3" customWidth="1"/>
    <col min="14" max="14" width="14.5703125" style="3" customWidth="1"/>
    <col min="15" max="15" width="14.140625" style="3" customWidth="1"/>
    <col min="16" max="16" width="14.5703125" style="2" customWidth="1"/>
    <col min="17" max="17" width="14" style="3" customWidth="1"/>
    <col min="18" max="16384" width="11.42578125" style="3"/>
  </cols>
  <sheetData>
    <row r="1" spans="2:17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7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7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7" s="2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7" s="2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17" s="2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7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17" ht="38.25" x14ac:dyDescent="0.25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17" ht="15.75" customHeight="1" x14ac:dyDescent="0.25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17" ht="15" customHeight="1" x14ac:dyDescent="0.25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17" ht="15" x14ac:dyDescent="0.25">
      <c r="B11" s="41"/>
      <c r="C11" s="42"/>
      <c r="D11" s="43"/>
      <c r="E11" s="44"/>
      <c r="F11" s="44"/>
      <c r="G11" s="44">
        <f>+G12+G13</f>
        <v>401</v>
      </c>
      <c r="H11" s="45">
        <f>+H12</f>
        <v>18373240.449999999</v>
      </c>
      <c r="I11" s="45">
        <f t="shared" ref="I11:N11" si="0">+I12</f>
        <v>16008998.720000001</v>
      </c>
      <c r="J11" s="45">
        <f t="shared" si="0"/>
        <v>34382239.170000002</v>
      </c>
      <c r="K11" s="45">
        <f t="shared" si="0"/>
        <v>33251605.129999999</v>
      </c>
      <c r="L11" s="45">
        <f t="shared" si="0"/>
        <v>33251605.129999999</v>
      </c>
      <c r="M11" s="45">
        <f t="shared" si="0"/>
        <v>33251605.129999999</v>
      </c>
      <c r="N11" s="45">
        <f t="shared" si="0"/>
        <v>33251605.129999999</v>
      </c>
      <c r="O11" s="45">
        <f>J11-L11</f>
        <v>1130634.0400000028</v>
      </c>
      <c r="P11" s="46">
        <f>L11/H11</f>
        <v>1.8097844645580743</v>
      </c>
      <c r="Q11" s="47">
        <f>L11/J11</f>
        <v>0.96711575315354881</v>
      </c>
    </row>
    <row r="12" spans="2:17" ht="15" x14ac:dyDescent="0.25">
      <c r="B12" s="41"/>
      <c r="C12" s="48"/>
      <c r="D12" s="49" t="s">
        <v>24</v>
      </c>
      <c r="E12" s="37" t="s">
        <v>25</v>
      </c>
      <c r="F12" s="37" t="s">
        <v>26</v>
      </c>
      <c r="G12" s="50" t="s">
        <v>27</v>
      </c>
      <c r="H12" s="51">
        <v>18373240.449999999</v>
      </c>
      <c r="I12" s="51">
        <v>16008998.720000001</v>
      </c>
      <c r="J12" s="51">
        <f>+H12+I12</f>
        <v>34382239.170000002</v>
      </c>
      <c r="K12" s="51">
        <v>33251605.129999999</v>
      </c>
      <c r="L12" s="51">
        <v>33251605.129999999</v>
      </c>
      <c r="M12" s="51">
        <v>33251605.129999999</v>
      </c>
      <c r="N12" s="51">
        <v>33251605.129999999</v>
      </c>
      <c r="O12" s="51">
        <v>15654309.279999999</v>
      </c>
      <c r="P12" s="46">
        <f t="shared" ref="P12:P28" si="1">L12/H12</f>
        <v>1.8097844645580743</v>
      </c>
      <c r="Q12" s="47">
        <f t="shared" ref="Q12:Q28" si="2">L12/J12</f>
        <v>0.96711575315354881</v>
      </c>
    </row>
    <row r="13" spans="2:17" ht="15" x14ac:dyDescent="0.25">
      <c r="B13" s="41"/>
      <c r="C13" s="48"/>
      <c r="D13" s="49"/>
      <c r="E13" s="37"/>
      <c r="F13" s="37"/>
      <c r="G13" s="50"/>
      <c r="H13" s="52"/>
      <c r="I13" s="52"/>
      <c r="J13" s="52"/>
      <c r="K13" s="52"/>
      <c r="L13" s="52"/>
      <c r="M13" s="52"/>
      <c r="N13" s="52"/>
      <c r="O13" s="52">
        <f t="shared" ref="O13:O39" si="3">+H13-L13</f>
        <v>0</v>
      </c>
      <c r="P13" s="46"/>
      <c r="Q13" s="47"/>
    </row>
    <row r="14" spans="2:17" ht="15" x14ac:dyDescent="0.25">
      <c r="B14" s="41"/>
      <c r="C14" s="42"/>
      <c r="D14" s="43"/>
      <c r="E14" s="44"/>
      <c r="F14" s="44"/>
      <c r="G14" s="44">
        <v>201</v>
      </c>
      <c r="H14" s="45">
        <f t="shared" ref="H14:M14" si="4">+H15</f>
        <v>26542364.449999999</v>
      </c>
      <c r="I14" s="45">
        <f t="shared" si="4"/>
        <v>34948011.509999998</v>
      </c>
      <c r="J14" s="45">
        <f t="shared" si="4"/>
        <v>61490375.959999993</v>
      </c>
      <c r="K14" s="45">
        <f t="shared" si="4"/>
        <v>60069647.240000002</v>
      </c>
      <c r="L14" s="45">
        <f t="shared" si="4"/>
        <v>60069647.240000002</v>
      </c>
      <c r="M14" s="53">
        <f t="shared" si="4"/>
        <v>60069647.240000002</v>
      </c>
      <c r="N14" s="53">
        <f t="shared" ref="N14" si="5">SUM(N15:N22)</f>
        <v>60069647.240000002</v>
      </c>
      <c r="O14" s="45">
        <f>J14-L14</f>
        <v>1420728.7199999914</v>
      </c>
      <c r="P14" s="46">
        <f t="shared" si="1"/>
        <v>2.2631611193930392</v>
      </c>
      <c r="Q14" s="47">
        <f t="shared" si="2"/>
        <v>0.97689510435057048</v>
      </c>
    </row>
    <row r="15" spans="2:17" ht="12.75" customHeight="1" x14ac:dyDescent="0.25">
      <c r="B15" s="41"/>
      <c r="C15" s="54"/>
      <c r="D15" s="54" t="s">
        <v>28</v>
      </c>
      <c r="E15" s="38"/>
      <c r="F15" s="54" t="s">
        <v>28</v>
      </c>
      <c r="G15" s="50" t="s">
        <v>29</v>
      </c>
      <c r="H15" s="52">
        <v>26542364.449999999</v>
      </c>
      <c r="I15" s="52">
        <v>34948011.509999998</v>
      </c>
      <c r="J15" s="52">
        <f>H15+I15</f>
        <v>61490375.959999993</v>
      </c>
      <c r="K15" s="52">
        <v>60069647.240000002</v>
      </c>
      <c r="L15" s="52">
        <v>60069647.240000002</v>
      </c>
      <c r="M15" s="52">
        <v>60069647.240000002</v>
      </c>
      <c r="N15" s="52">
        <v>60069647.240000002</v>
      </c>
      <c r="O15" s="52">
        <f>J15-L15</f>
        <v>1420728.7199999914</v>
      </c>
      <c r="P15" s="46">
        <f t="shared" si="1"/>
        <v>2.2631611193930392</v>
      </c>
      <c r="Q15" s="47">
        <f t="shared" si="2"/>
        <v>0.97689510435057048</v>
      </c>
    </row>
    <row r="16" spans="2:17" ht="15" x14ac:dyDescent="0.25">
      <c r="B16" s="41"/>
      <c r="C16" s="48"/>
      <c r="D16" s="49"/>
      <c r="E16" s="37"/>
      <c r="F16" s="37"/>
      <c r="G16" s="50"/>
      <c r="H16" s="52"/>
      <c r="I16" s="52"/>
      <c r="J16" s="52"/>
      <c r="K16" s="52"/>
      <c r="L16" s="52"/>
      <c r="M16" s="52"/>
      <c r="N16" s="52"/>
      <c r="O16" s="52">
        <f t="shared" si="3"/>
        <v>0</v>
      </c>
      <c r="P16" s="46"/>
      <c r="Q16" s="47"/>
    </row>
    <row r="17" spans="2:17" ht="15" x14ac:dyDescent="0.25">
      <c r="B17" s="41"/>
      <c r="C17" s="48"/>
      <c r="D17" s="49"/>
      <c r="E17" s="37"/>
      <c r="F17" s="37"/>
      <c r="G17" s="38"/>
      <c r="H17" s="52"/>
      <c r="I17" s="52"/>
      <c r="J17" s="52"/>
      <c r="K17" s="52"/>
      <c r="L17" s="52"/>
      <c r="M17" s="52"/>
      <c r="N17" s="52"/>
      <c r="O17" s="52">
        <f t="shared" si="3"/>
        <v>0</v>
      </c>
      <c r="P17" s="46"/>
      <c r="Q17" s="47"/>
    </row>
    <row r="18" spans="2:17" ht="15" x14ac:dyDescent="0.25">
      <c r="B18" s="41"/>
      <c r="C18" s="48"/>
      <c r="D18" s="49"/>
      <c r="E18" s="37"/>
      <c r="F18" s="37"/>
      <c r="G18" s="38"/>
      <c r="H18" s="52"/>
      <c r="I18" s="52"/>
      <c r="J18" s="52"/>
      <c r="K18" s="52"/>
      <c r="L18" s="52"/>
      <c r="M18" s="52"/>
      <c r="N18" s="52"/>
      <c r="O18" s="52">
        <f t="shared" si="3"/>
        <v>0</v>
      </c>
      <c r="P18" s="46"/>
      <c r="Q18" s="47"/>
    </row>
    <row r="19" spans="2:17" ht="15" x14ac:dyDescent="0.25">
      <c r="B19" s="41"/>
      <c r="C19" s="48"/>
      <c r="D19" s="49"/>
      <c r="E19" s="37"/>
      <c r="F19" s="37"/>
      <c r="G19" s="38"/>
      <c r="H19" s="52"/>
      <c r="I19" s="52"/>
      <c r="J19" s="52"/>
      <c r="K19" s="52"/>
      <c r="L19" s="52"/>
      <c r="M19" s="52"/>
      <c r="N19" s="52"/>
      <c r="O19" s="52">
        <f t="shared" si="3"/>
        <v>0</v>
      </c>
      <c r="P19" s="46"/>
      <c r="Q19" s="47"/>
    </row>
    <row r="20" spans="2:17" ht="15" x14ac:dyDescent="0.25">
      <c r="B20" s="41"/>
      <c r="C20" s="48"/>
      <c r="D20" s="49"/>
      <c r="E20" s="37"/>
      <c r="F20" s="37"/>
      <c r="G20" s="38"/>
      <c r="H20" s="52"/>
      <c r="I20" s="52"/>
      <c r="J20" s="52"/>
      <c r="K20" s="52"/>
      <c r="L20" s="52"/>
      <c r="M20" s="52"/>
      <c r="N20" s="52"/>
      <c r="O20" s="52">
        <f t="shared" si="3"/>
        <v>0</v>
      </c>
      <c r="P20" s="46"/>
      <c r="Q20" s="47"/>
    </row>
    <row r="21" spans="2:17" ht="15" x14ac:dyDescent="0.25">
      <c r="B21" s="41"/>
      <c r="C21" s="48"/>
      <c r="D21" s="49"/>
      <c r="E21" s="37"/>
      <c r="F21" s="37"/>
      <c r="G21" s="38"/>
      <c r="H21" s="52"/>
      <c r="I21" s="52"/>
      <c r="J21" s="52"/>
      <c r="K21" s="52"/>
      <c r="L21" s="52"/>
      <c r="M21" s="52"/>
      <c r="N21" s="52"/>
      <c r="O21" s="52">
        <f t="shared" si="3"/>
        <v>0</v>
      </c>
      <c r="P21" s="46"/>
      <c r="Q21" s="47"/>
    </row>
    <row r="22" spans="2:17" ht="15" x14ac:dyDescent="0.25">
      <c r="B22" s="41"/>
      <c r="C22" s="48"/>
      <c r="D22" s="49"/>
      <c r="E22" s="37"/>
      <c r="F22" s="37"/>
      <c r="G22" s="38"/>
      <c r="H22" s="52"/>
      <c r="I22" s="52"/>
      <c r="J22" s="52"/>
      <c r="K22" s="52"/>
      <c r="L22" s="52"/>
      <c r="M22" s="52"/>
      <c r="N22" s="52"/>
      <c r="O22" s="52">
        <f t="shared" si="3"/>
        <v>0</v>
      </c>
      <c r="P22" s="46"/>
      <c r="Q22" s="47"/>
    </row>
    <row r="23" spans="2:17" ht="15" x14ac:dyDescent="0.25">
      <c r="B23" s="41"/>
      <c r="C23" s="42"/>
      <c r="D23" s="43"/>
      <c r="E23" s="44">
        <f>SUM(E24:E26)</f>
        <v>0</v>
      </c>
      <c r="F23" s="44"/>
      <c r="G23" s="44">
        <v>101</v>
      </c>
      <c r="H23" s="45">
        <f>+H24</f>
        <v>7927116.9299999997</v>
      </c>
      <c r="I23" s="45">
        <f t="shared" ref="I23:L23" si="6">+I24</f>
        <v>5993848.0099999998</v>
      </c>
      <c r="J23" s="45">
        <f t="shared" si="6"/>
        <v>13920964.939999999</v>
      </c>
      <c r="K23" s="45">
        <f t="shared" si="6"/>
        <v>11843154.09</v>
      </c>
      <c r="L23" s="45">
        <f t="shared" si="6"/>
        <v>11843154.09</v>
      </c>
      <c r="M23" s="53">
        <f>+M24</f>
        <v>11843154.09</v>
      </c>
      <c r="N23" s="53">
        <f t="shared" ref="N23" si="7">SUM(N24:N26)</f>
        <v>11843154.09</v>
      </c>
      <c r="O23" s="45">
        <f>J23-L23</f>
        <v>2077810.8499999996</v>
      </c>
      <c r="P23" s="46">
        <f t="shared" si="1"/>
        <v>1.4940052221482749</v>
      </c>
      <c r="Q23" s="47">
        <f t="shared" si="2"/>
        <v>0.85074232576869058</v>
      </c>
    </row>
    <row r="24" spans="2:17" ht="15" x14ac:dyDescent="0.25">
      <c r="B24" s="41"/>
      <c r="C24" s="48"/>
      <c r="D24" s="54" t="s">
        <v>30</v>
      </c>
      <c r="E24" s="38" t="s">
        <v>31</v>
      </c>
      <c r="F24" s="37" t="s">
        <v>30</v>
      </c>
      <c r="G24" s="50" t="s">
        <v>32</v>
      </c>
      <c r="H24" s="52">
        <v>7927116.9299999997</v>
      </c>
      <c r="I24" s="52">
        <v>5993848.0099999998</v>
      </c>
      <c r="J24" s="52">
        <f>H24+I24</f>
        <v>13920964.939999999</v>
      </c>
      <c r="K24" s="52">
        <v>11843154.09</v>
      </c>
      <c r="L24" s="52">
        <v>11843154.09</v>
      </c>
      <c r="M24" s="52">
        <v>11843154.09</v>
      </c>
      <c r="N24" s="52">
        <v>11843154.09</v>
      </c>
      <c r="O24" s="52">
        <f>J24-L24</f>
        <v>2077810.8499999996</v>
      </c>
      <c r="P24" s="46">
        <f t="shared" si="1"/>
        <v>1.4940052221482749</v>
      </c>
      <c r="Q24" s="47">
        <f t="shared" si="2"/>
        <v>0.85074232576869058</v>
      </c>
    </row>
    <row r="25" spans="2:17" ht="15" x14ac:dyDescent="0.25">
      <c r="B25" s="41"/>
      <c r="C25" s="48"/>
      <c r="D25" s="49"/>
      <c r="E25" s="37"/>
      <c r="F25" s="37"/>
      <c r="G25" s="38"/>
      <c r="H25" s="52"/>
      <c r="I25" s="52"/>
      <c r="J25" s="52"/>
      <c r="K25" s="52"/>
      <c r="L25" s="52"/>
      <c r="M25" s="52"/>
      <c r="N25" s="52"/>
      <c r="O25" s="52">
        <f t="shared" si="3"/>
        <v>0</v>
      </c>
      <c r="P25" s="46"/>
      <c r="Q25" s="47"/>
    </row>
    <row r="26" spans="2:17" ht="15" x14ac:dyDescent="0.25">
      <c r="B26" s="41"/>
      <c r="C26" s="48"/>
      <c r="D26" s="49"/>
      <c r="E26" s="37"/>
      <c r="F26" s="37"/>
      <c r="G26" s="38"/>
      <c r="H26" s="52"/>
      <c r="I26" s="52"/>
      <c r="J26" s="52"/>
      <c r="K26" s="52"/>
      <c r="L26" s="52"/>
      <c r="M26" s="52"/>
      <c r="N26" s="52"/>
      <c r="O26" s="52">
        <f t="shared" si="3"/>
        <v>0</v>
      </c>
      <c r="P26" s="46"/>
      <c r="Q26" s="47"/>
    </row>
    <row r="27" spans="2:17" ht="15" x14ac:dyDescent="0.25">
      <c r="B27" s="41"/>
      <c r="C27" s="42"/>
      <c r="D27" s="43"/>
      <c r="E27" s="44">
        <f>SUM(E28:E29)</f>
        <v>0</v>
      </c>
      <c r="F27" s="44"/>
      <c r="G27" s="44">
        <f>SUM(G28:G29)</f>
        <v>301</v>
      </c>
      <c r="H27" s="45">
        <f>+H28</f>
        <v>1881472.86</v>
      </c>
      <c r="I27" s="45">
        <f t="shared" ref="I27:M27" si="8">+I28</f>
        <v>1257407.3500000001</v>
      </c>
      <c r="J27" s="45">
        <f t="shared" si="8"/>
        <v>3138880.21</v>
      </c>
      <c r="K27" s="45">
        <f t="shared" si="8"/>
        <v>3127220.18</v>
      </c>
      <c r="L27" s="45">
        <f t="shared" si="8"/>
        <v>3127220.18</v>
      </c>
      <c r="M27" s="45">
        <f t="shared" si="8"/>
        <v>3127220.18</v>
      </c>
      <c r="N27" s="53">
        <f t="shared" ref="N27" si="9">SUM(N28:N29)</f>
        <v>3127220.18</v>
      </c>
      <c r="O27" s="45">
        <f>J27-L27</f>
        <v>11660.029999999795</v>
      </c>
      <c r="P27" s="46">
        <f t="shared" si="1"/>
        <v>1.662112830051665</v>
      </c>
      <c r="Q27" s="47">
        <f t="shared" si="2"/>
        <v>0.9962852899059822</v>
      </c>
    </row>
    <row r="28" spans="2:17" ht="15" x14ac:dyDescent="0.25">
      <c r="B28" s="41"/>
      <c r="C28" s="48"/>
      <c r="D28" s="49" t="s">
        <v>33</v>
      </c>
      <c r="E28" s="37"/>
      <c r="F28" s="37" t="s">
        <v>33</v>
      </c>
      <c r="G28" s="38">
        <v>301</v>
      </c>
      <c r="H28" s="52">
        <v>1881472.86</v>
      </c>
      <c r="I28" s="52">
        <v>1257407.3500000001</v>
      </c>
      <c r="J28" s="52">
        <f>H28+I28</f>
        <v>3138880.21</v>
      </c>
      <c r="K28" s="52">
        <v>3127220.18</v>
      </c>
      <c r="L28" s="52">
        <v>3127220.18</v>
      </c>
      <c r="M28" s="52">
        <v>3127220.18</v>
      </c>
      <c r="N28" s="52">
        <v>3127220.18</v>
      </c>
      <c r="O28" s="52">
        <f>J28-L28</f>
        <v>11660.029999999795</v>
      </c>
      <c r="P28" s="46">
        <f t="shared" si="1"/>
        <v>1.662112830051665</v>
      </c>
      <c r="Q28" s="47">
        <f t="shared" si="2"/>
        <v>0.9962852899059822</v>
      </c>
    </row>
    <row r="29" spans="2:17" ht="15" x14ac:dyDescent="0.25">
      <c r="B29" s="41"/>
      <c r="C29" s="48"/>
      <c r="D29" s="49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>
        <f t="shared" si="3"/>
        <v>0</v>
      </c>
      <c r="P29" s="46"/>
      <c r="Q29" s="47"/>
    </row>
    <row r="30" spans="2:17" ht="15" x14ac:dyDescent="0.25">
      <c r="B30" s="41"/>
      <c r="C30" s="42"/>
      <c r="D30" s="43"/>
      <c r="E30" s="44">
        <f>SUM(E31:E34)</f>
        <v>0</v>
      </c>
      <c r="F30" s="44"/>
      <c r="G30" s="44">
        <f>SUM(G31:G34)</f>
        <v>0</v>
      </c>
      <c r="H30" s="55"/>
      <c r="I30" s="44"/>
      <c r="J30" s="44"/>
      <c r="K30" s="44"/>
      <c r="L30" s="44">
        <f t="shared" ref="L30:N30" si="10">SUM(L31:L34)</f>
        <v>0</v>
      </c>
      <c r="M30" s="44"/>
      <c r="N30" s="44">
        <f t="shared" si="10"/>
        <v>0</v>
      </c>
      <c r="O30" s="55">
        <f t="shared" si="3"/>
        <v>0</v>
      </c>
      <c r="P30" s="46"/>
      <c r="Q30" s="47"/>
    </row>
    <row r="31" spans="2:17" ht="15" x14ac:dyDescent="0.25">
      <c r="B31" s="41"/>
      <c r="C31" s="48"/>
      <c r="D31" s="49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>
        <f t="shared" si="3"/>
        <v>0</v>
      </c>
      <c r="P31" s="46"/>
      <c r="Q31" s="47"/>
    </row>
    <row r="32" spans="2:17" ht="15" x14ac:dyDescent="0.25">
      <c r="B32" s="41"/>
      <c r="C32" s="48"/>
      <c r="D32" s="49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>
        <f t="shared" si="3"/>
        <v>0</v>
      </c>
      <c r="P32" s="46"/>
      <c r="Q32" s="47"/>
    </row>
    <row r="33" spans="1:17" ht="15" x14ac:dyDescent="0.25">
      <c r="B33" s="41"/>
      <c r="C33" s="48"/>
      <c r="D33" s="49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>
        <f t="shared" si="3"/>
        <v>0</v>
      </c>
      <c r="P33" s="46"/>
      <c r="Q33" s="47"/>
    </row>
    <row r="34" spans="1:17" ht="15" x14ac:dyDescent="0.25">
      <c r="B34" s="41"/>
      <c r="C34" s="48"/>
      <c r="D34" s="49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>
        <f t="shared" si="3"/>
        <v>0</v>
      </c>
      <c r="P34" s="46"/>
      <c r="Q34" s="47"/>
    </row>
    <row r="35" spans="1:17" ht="15" x14ac:dyDescent="0.25">
      <c r="B35" s="41"/>
      <c r="C35" s="42"/>
      <c r="D35" s="43"/>
      <c r="E35" s="44">
        <f>SUM(E36)</f>
        <v>0</v>
      </c>
      <c r="F35" s="44"/>
      <c r="G35" s="44">
        <f>SUM(G36)</f>
        <v>0</v>
      </c>
      <c r="H35" s="55"/>
      <c r="I35" s="44"/>
      <c r="J35" s="44"/>
      <c r="K35" s="44"/>
      <c r="L35" s="44">
        <f t="shared" ref="L35:N35" si="11">SUM(L36)</f>
        <v>0</v>
      </c>
      <c r="M35" s="44"/>
      <c r="N35" s="44">
        <f t="shared" si="11"/>
        <v>0</v>
      </c>
      <c r="O35" s="55">
        <f t="shared" si="3"/>
        <v>0</v>
      </c>
      <c r="P35" s="46"/>
      <c r="Q35" s="47"/>
    </row>
    <row r="36" spans="1:17" ht="15" x14ac:dyDescent="0.25">
      <c r="B36" s="41"/>
      <c r="C36" s="48"/>
      <c r="D36" s="49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>
        <f t="shared" si="3"/>
        <v>0</v>
      </c>
      <c r="P36" s="46"/>
      <c r="Q36" s="47"/>
    </row>
    <row r="37" spans="1:17" ht="15" customHeight="1" x14ac:dyDescent="0.2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>
        <f t="shared" si="3"/>
        <v>0</v>
      </c>
      <c r="P37" s="46"/>
      <c r="Q37" s="47"/>
    </row>
    <row r="38" spans="1:17" ht="15" customHeight="1" x14ac:dyDescent="0.2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>
        <f t="shared" si="3"/>
        <v>0</v>
      </c>
      <c r="P38" s="46"/>
      <c r="Q38" s="47"/>
    </row>
    <row r="39" spans="1:17" ht="15.75" customHeight="1" x14ac:dyDescent="0.2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>
        <f t="shared" si="3"/>
        <v>0</v>
      </c>
      <c r="P39" s="46"/>
      <c r="Q39" s="47"/>
    </row>
    <row r="40" spans="1:17" ht="15" x14ac:dyDescent="0.25">
      <c r="B40" s="56"/>
      <c r="C40" s="57"/>
      <c r="D40" s="58"/>
      <c r="E40" s="59"/>
      <c r="F40" s="59"/>
      <c r="G40" s="60"/>
      <c r="H40" s="60"/>
      <c r="I40" s="60"/>
      <c r="J40" s="60"/>
      <c r="K40" s="60"/>
      <c r="L40" s="60"/>
      <c r="M40" s="60"/>
      <c r="N40" s="60"/>
      <c r="O40" s="60"/>
      <c r="P40" s="46"/>
      <c r="Q40" s="47"/>
    </row>
    <row r="41" spans="1:17" s="69" customFormat="1" x14ac:dyDescent="0.2">
      <c r="A41" s="61"/>
      <c r="B41" s="62"/>
      <c r="C41" s="63" t="s">
        <v>34</v>
      </c>
      <c r="D41" s="64"/>
      <c r="E41" s="65">
        <v>0</v>
      </c>
      <c r="F41" s="65">
        <v>0</v>
      </c>
      <c r="G41" s="65">
        <v>0</v>
      </c>
      <c r="H41" s="66">
        <f>H11+H14+H23+H27</f>
        <v>54724194.689999998</v>
      </c>
      <c r="I41" s="66">
        <f t="shared" ref="I41:O41" si="12">I11+I14+I23+I27</f>
        <v>58208265.589999996</v>
      </c>
      <c r="J41" s="66">
        <f t="shared" si="12"/>
        <v>112932460.27999999</v>
      </c>
      <c r="K41" s="66">
        <f t="shared" si="12"/>
        <v>108291626.64000002</v>
      </c>
      <c r="L41" s="66">
        <f t="shared" si="12"/>
        <v>108291626.64000002</v>
      </c>
      <c r="M41" s="66">
        <f t="shared" si="12"/>
        <v>108291626.64000002</v>
      </c>
      <c r="N41" s="66">
        <f t="shared" si="12"/>
        <v>108291626.64000002</v>
      </c>
      <c r="O41" s="66">
        <f t="shared" si="12"/>
        <v>4640833.6399999931</v>
      </c>
      <c r="P41" s="67"/>
      <c r="Q41" s="68"/>
    </row>
    <row r="42" spans="1:17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7" ht="15" x14ac:dyDescent="0.25">
      <c r="B43" s="70" t="s">
        <v>35</v>
      </c>
      <c r="G43" s="2"/>
      <c r="H43" s="2"/>
      <c r="I43" s="2"/>
      <c r="J43" s="2"/>
      <c r="K43" s="2"/>
      <c r="L43" s="2"/>
      <c r="M43" s="2"/>
      <c r="N43" s="2"/>
      <c r="O43" s="2"/>
    </row>
    <row r="49" spans="4:15" ht="15" x14ac:dyDescent="0.25">
      <c r="D49" s="71"/>
      <c r="E49" s="71"/>
      <c r="H49" s="72"/>
      <c r="I49" s="72"/>
      <c r="J49" s="72"/>
      <c r="K49" s="71"/>
      <c r="L49" s="71"/>
      <c r="M49" s="71"/>
      <c r="N49" s="71"/>
      <c r="O49" s="72"/>
    </row>
    <row r="50" spans="4:15" ht="15" x14ac:dyDescent="0.25">
      <c r="D50" s="73" t="s">
        <v>36</v>
      </c>
      <c r="E50" s="73"/>
      <c r="H50" s="74"/>
      <c r="I50" s="74"/>
      <c r="J50" s="74"/>
      <c r="K50" s="75" t="s">
        <v>37</v>
      </c>
      <c r="L50" s="75"/>
      <c r="M50" s="75"/>
      <c r="N50" s="75"/>
      <c r="O50" s="74"/>
    </row>
    <row r="51" spans="4:15" ht="15" x14ac:dyDescent="0.25">
      <c r="D51" s="73" t="s">
        <v>38</v>
      </c>
      <c r="E51" s="73"/>
      <c r="H51" s="76"/>
      <c r="I51" s="76"/>
      <c r="J51" s="76"/>
      <c r="K51" s="75" t="s">
        <v>39</v>
      </c>
      <c r="L51" s="75"/>
      <c r="M51" s="75"/>
      <c r="N51" s="75"/>
      <c r="O51" s="76"/>
    </row>
  </sheetData>
  <mergeCells count="27">
    <mergeCell ref="P41:Q41"/>
    <mergeCell ref="D49:E49"/>
    <mergeCell ref="K49:N49"/>
    <mergeCell ref="D50:E50"/>
    <mergeCell ref="K50:N50"/>
    <mergeCell ref="D51:E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2017-07-11T19:57:22Z</dcterms:created>
  <dcterms:modified xsi:type="dcterms:W3CDTF">2017-07-11T19:57:53Z</dcterms:modified>
</cp:coreProperties>
</file>