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0" i="1"/>
  <c r="H30" i="1" s="1"/>
  <c r="D30" i="1"/>
  <c r="D27" i="1"/>
  <c r="G27" i="1" s="1"/>
  <c r="H27" i="1" s="1"/>
  <c r="D26" i="1"/>
  <c r="G26" i="1" s="1"/>
  <c r="H26" i="1" s="1"/>
  <c r="F24" i="1"/>
  <c r="E24" i="1"/>
  <c r="D24" i="1"/>
  <c r="G24" i="1" s="1"/>
  <c r="H24" i="1" s="1"/>
  <c r="G22" i="1"/>
  <c r="K22" i="1" s="1"/>
  <c r="D21" i="1"/>
  <c r="G21" i="1" s="1"/>
  <c r="D20" i="1"/>
  <c r="G20" i="1" s="1"/>
  <c r="D19" i="1"/>
  <c r="D14" i="1" s="1"/>
  <c r="K18" i="1"/>
  <c r="G18" i="1"/>
  <c r="H18" i="1" s="1"/>
  <c r="K17" i="1"/>
  <c r="H17" i="1"/>
  <c r="G17" i="1"/>
  <c r="G16" i="1"/>
  <c r="K16" i="1" s="1"/>
  <c r="F14" i="1"/>
  <c r="E14" i="1"/>
  <c r="E12" i="1" s="1"/>
  <c r="F12" i="1"/>
  <c r="G14" i="1" l="1"/>
  <c r="H14" i="1" s="1"/>
  <c r="D12" i="1"/>
  <c r="G12" i="1" s="1"/>
  <c r="H12" i="1" s="1"/>
  <c r="H20" i="1"/>
  <c r="K20" i="1"/>
  <c r="K34" i="1"/>
  <c r="H34" i="1"/>
  <c r="H21" i="1"/>
  <c r="K21" i="1"/>
  <c r="H16" i="1"/>
  <c r="G19" i="1"/>
  <c r="H22" i="1"/>
  <c r="H19" i="1" l="1"/>
  <c r="K19" i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<sst xmlns="http://schemas.openxmlformats.org/spreadsheetml/2006/main" count="39" uniqueCount="38">
  <si>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</si>
  <si>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2017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</si>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</sst>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29654406.760000002</v>
          </cell>
        </row>
        <row r="17">
          <cell r="D17">
            <v>2591465.5499999998</v>
          </cell>
        </row>
        <row r="18">
          <cell r="D18">
            <v>28680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Normal="100" workbookViewId="0">
      <selection activeCell="F35" sqref="F35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150679761.28999999</v>
      </c>
      <c r="E12" s="31">
        <f>+E14+E24</f>
        <v>247883507.59999999</v>
      </c>
      <c r="F12" s="31">
        <f>+F14+F24</f>
        <v>241619670.00000003</v>
      </c>
      <c r="G12" s="31">
        <f>+D12+E12-F12</f>
        <v>156943598.88999996</v>
      </c>
      <c r="H12" s="31">
        <f>+G12-D12</f>
        <v>6263837.5999999642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26095864.710000001</v>
      </c>
      <c r="E14" s="36">
        <f>SUM(E16:E22)</f>
        <v>246041984.72999999</v>
      </c>
      <c r="F14" s="36">
        <f>SUM(F16:F22)</f>
        <v>239826747.06000003</v>
      </c>
      <c r="G14" s="31">
        <f>+D14+E14-F14</f>
        <v>32311102.379999965</v>
      </c>
      <c r="H14" s="36">
        <f>+G14-D14</f>
        <v>6215237.6699999645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23777981.48</v>
      </c>
      <c r="E16" s="45">
        <v>158111720.83000001</v>
      </c>
      <c r="F16" s="45">
        <v>152235295.55000001</v>
      </c>
      <c r="G16" s="45">
        <f>D16+E16-F16</f>
        <v>29654406.75999999</v>
      </c>
      <c r="H16" s="45">
        <f>G16-D16</f>
        <v>5876425.27999999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1780644.43</v>
      </c>
      <c r="E17" s="45">
        <v>85197343.049999997</v>
      </c>
      <c r="F17" s="45">
        <v>84386521.930000007</v>
      </c>
      <c r="G17" s="45">
        <f t="shared" ref="G17:G22" si="0">D17+E17-F17</f>
        <v>2591465.549999997</v>
      </c>
      <c r="H17" s="45">
        <f t="shared" ref="H17:H22" si="1">G17-D17</f>
        <v>810821.11999999708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5">
        <v>500688.8</v>
      </c>
      <c r="E18" s="45">
        <v>2732920.78</v>
      </c>
      <c r="F18" s="45">
        <v>3204929.58</v>
      </c>
      <c r="G18" s="45">
        <f t="shared" si="0"/>
        <v>28679.999999999534</v>
      </c>
      <c r="H18" s="45">
        <f t="shared" si="1"/>
        <v>-472008.80000000045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6">
        <v>7.0000000000000007E-2</v>
      </c>
      <c r="F19" s="46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7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8"/>
      <c r="C23" s="48"/>
      <c r="D23" s="49"/>
      <c r="E23" s="49"/>
      <c r="F23" s="49"/>
      <c r="G23" s="49"/>
      <c r="H23" s="49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124583896.58</v>
      </c>
      <c r="E24" s="36">
        <f>SUM(E26:E34)</f>
        <v>1841522.8699999999</v>
      </c>
      <c r="F24" s="36">
        <f>SUM(F26:F34)</f>
        <v>1792922.94</v>
      </c>
      <c r="G24" s="36">
        <f>+D24+E24-F24</f>
        <v>124632496.51000001</v>
      </c>
      <c r="H24" s="36">
        <f>+G24-D24</f>
        <v>48599.930000007153</v>
      </c>
      <c r="I24" s="37"/>
      <c r="K24" s="38"/>
    </row>
    <row r="25" spans="1:14" ht="5.0999999999999996" customHeight="1" x14ac:dyDescent="0.2">
      <c r="A25" s="39"/>
      <c r="B25" s="40"/>
      <c r="C25" s="48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6">
        <f>+D26+E26+F26</f>
        <v>0</v>
      </c>
      <c r="H26" s="46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6">
        <f>+D27+E27+F27</f>
        <v>0</v>
      </c>
      <c r="H27" s="46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2">
        <v>0</v>
      </c>
      <c r="F28" s="42">
        <v>0</v>
      </c>
      <c r="G28" s="45">
        <v>97638722.150000006</v>
      </c>
      <c r="H28" s="47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94167086.189999998</v>
      </c>
      <c r="E29" s="45">
        <v>74349.48</v>
      </c>
      <c r="F29" s="45">
        <v>1792922.94</v>
      </c>
      <c r="G29" s="45">
        <v>94167086.189999998</v>
      </c>
      <c r="H29" s="47">
        <v>0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6">
        <f>+D30+E30+F30</f>
        <v>0</v>
      </c>
      <c r="H30" s="46">
        <f>+G30+D30</f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-67221911.760000005</v>
      </c>
      <c r="E31" s="45">
        <v>0</v>
      </c>
      <c r="F31" s="45">
        <v>0</v>
      </c>
      <c r="G31" s="45">
        <v>-67221911.760000005</v>
      </c>
      <c r="H31" s="47"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6">
        <f>+D32+E32+F32</f>
        <v>0</v>
      </c>
      <c r="H32" s="46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1767173.39</v>
      </c>
      <c r="F33" s="42">
        <v>0</v>
      </c>
      <c r="G33" s="46">
        <f>+D33+E33+F33</f>
        <v>1767173.39</v>
      </c>
      <c r="H33" s="46">
        <f>+G33+D33</f>
        <v>1767173.39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6">
        <f>+D34+E34+F34</f>
        <v>0</v>
      </c>
      <c r="H34" s="46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8"/>
      <c r="C35" s="48"/>
      <c r="D35" s="49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2017-10-11T17:35:02Z</dcterms:created>
  <dcterms:modified xsi:type="dcterms:W3CDTF">2017-10-11T17:35:21Z</dcterms:modified>
</cp:coreProperties>
</file>