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J36" i="1"/>
  <c r="J35" i="1" s="1"/>
  <c r="G36" i="1"/>
  <c r="G57" i="1" s="1"/>
  <c r="I35" i="1"/>
  <c r="H35" i="1"/>
  <c r="G35" i="1"/>
  <c r="F35" i="1"/>
  <c r="E35" i="1"/>
  <c r="F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I18" i="1"/>
  <c r="J18" i="1" s="1"/>
  <c r="H18" i="1"/>
  <c r="F18" i="1"/>
  <c r="E18" i="1"/>
  <c r="G18" i="1" s="1"/>
  <c r="J16" i="1"/>
  <c r="G16" i="1"/>
  <c r="I15" i="1"/>
  <c r="J15" i="1" s="1"/>
  <c r="H15" i="1"/>
  <c r="H28" i="1" s="1"/>
  <c r="F15" i="1"/>
  <c r="E15" i="1"/>
  <c r="G15" i="1" s="1"/>
  <c r="J14" i="1"/>
  <c r="J13" i="1"/>
  <c r="G13" i="1"/>
  <c r="J12" i="1"/>
  <c r="G12" i="1"/>
  <c r="J11" i="1"/>
  <c r="G11" i="1"/>
  <c r="G28" i="1" l="1"/>
  <c r="E28" i="1"/>
  <c r="I28" i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<sst xmlns="http://schemas.openxmlformats.org/spreadsheetml/2006/main" count="65" uniqueCount="44">
  <si>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</si>
  <si>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</si>
  <si>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Septiembre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</si>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</sst>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>
      <selection activeCell="M25" sqref="M25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5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5675296.8799999999</v>
      </c>
      <c r="I15" s="27">
        <f>I16</f>
        <v>5675296.8799999999</v>
      </c>
      <c r="J15" s="27">
        <f>I15-E15</f>
        <v>-722523.12000000011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5675296.8799999999</v>
      </c>
      <c r="I16" s="27">
        <v>5675296.8799999999</v>
      </c>
      <c r="J16" s="27">
        <f>I16-E16</f>
        <v>-722523.12000000011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H19+H21</f>
        <v>1106173.6299999999</v>
      </c>
      <c r="I18" s="27">
        <f>I19+I21</f>
        <v>1106173.6299999999</v>
      </c>
      <c r="J18" s="27">
        <f>I18-E18</f>
        <v>-224526.37000000011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621701.16</v>
      </c>
      <c r="I19" s="27">
        <v>621701.16</v>
      </c>
      <c r="J19" s="27">
        <f>I19-E19</f>
        <v>-708998.84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3042916.31</v>
      </c>
      <c r="G21" s="27">
        <f>+E21+F21</f>
        <v>3042916.31</v>
      </c>
      <c r="H21" s="27">
        <v>484472.47</v>
      </c>
      <c r="I21" s="27">
        <v>484472.47</v>
      </c>
      <c r="J21" s="27">
        <f>I21-E21</f>
        <v>484472.47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38661191.350000001</v>
      </c>
      <c r="G24" s="27">
        <f>+E24+F24</f>
        <v>38661191.350000001</v>
      </c>
      <c r="H24" s="27">
        <v>31418871.460000001</v>
      </c>
      <c r="I24" s="27">
        <v>31418871.460000001</v>
      </c>
      <c r="J24" s="27">
        <f>I24-E24</f>
        <v>31418871.460000001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32658188.09</v>
      </c>
      <c r="I25" s="27">
        <v>32658188.09</v>
      </c>
      <c r="J25" s="27">
        <f>I25-E25</f>
        <v>-16083917.940000001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42334701.240000002</v>
      </c>
      <c r="G28" s="27">
        <f t="shared" ref="G28" si="1">SUM(G11+G12+G13+G14+G15+G18+G21+G23+G24+G25+G26+G27)</f>
        <v>98805327.270000011</v>
      </c>
      <c r="H28" s="27">
        <f>SUM(H11+H12+H13+H14+H15+H18+H23+H24+H25+H26+H27)</f>
        <v>71452418.060000002</v>
      </c>
      <c r="I28" s="27">
        <f>SUM(I11+I12+I13+I14+I15+I18+I23+I24+I25+I26+I27)</f>
        <v>71452418.060000002</v>
      </c>
      <c r="J28" s="40">
        <f>IF(I28&gt;E28,I28-E28,0)</f>
        <v>14981792.030000001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42334701.239999995</v>
      </c>
      <c r="G35" s="49">
        <f t="shared" si="2"/>
        <v>98805327.269999996</v>
      </c>
      <c r="H35" s="49">
        <f t="shared" si="2"/>
        <v>71452418.060000002</v>
      </c>
      <c r="I35" s="49">
        <f t="shared" si="2"/>
        <v>71452418.060000002</v>
      </c>
      <c r="J35" s="49">
        <f t="shared" si="2"/>
        <v>14981792.029999997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5675296.8799999999</v>
      </c>
      <c r="I36" s="27">
        <v>5675296.8799999999</v>
      </c>
      <c r="J36" s="27">
        <f>+I36-E36</f>
        <v>-722523.12000000011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4772855.25</v>
      </c>
      <c r="G37" s="27">
        <f>+E37+F37</f>
        <v>6103555.25</v>
      </c>
      <c r="H37" s="27">
        <v>2419549.09</v>
      </c>
      <c r="I37" s="27">
        <v>2419549.09</v>
      </c>
      <c r="J37" s="27">
        <f>+I37-E37</f>
        <v>1088849.0899999999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30699384</v>
      </c>
      <c r="I39" s="27">
        <v>30699384</v>
      </c>
      <c r="J39" s="27">
        <f>+I39-E39</f>
        <v>30699384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32658188.09</v>
      </c>
      <c r="I40" s="27">
        <v>32658188.09</v>
      </c>
      <c r="J40" s="27">
        <f>+I40-E40</f>
        <v>-16083917.940000001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42334701.239999995</v>
      </c>
      <c r="G57" s="69">
        <f>+G36+G37+G39+G40+G43+G46+G47+G49+G54</f>
        <v>98805327.269999996</v>
      </c>
      <c r="H57" s="69">
        <f>+H36+H37+H38+H39+H40+H43+H46+H47+H49+H54</f>
        <v>71452418.060000002</v>
      </c>
      <c r="I57" s="69">
        <f>+I36+I37+I38+I39+I40+I43+I46+I47+I49+I54</f>
        <v>71452418.060000002</v>
      </c>
      <c r="J57" s="70">
        <f>IF(I57&gt;E57,I57-E57,0)</f>
        <v>14981792.030000001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2018-02-09T18:19:58Z</dcterms:created>
  <dcterms:modified xsi:type="dcterms:W3CDTF">2018-02-09T18:20:40Z</dcterms:modified>
</cp:coreProperties>
</file>