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"/>
    </mc:Choice>
  </mc:AlternateContent>
  <bookViews>
    <workbookView xWindow="0" yWindow="0" windowWidth="28770" windowHeight="12300"/>
  </bookViews>
  <sheets>
    <sheet name="EFE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EFE!$A$1:$Q$57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1" l="1"/>
  <c r="P43" i="1"/>
  <c r="O43" i="1"/>
  <c r="P35" i="1"/>
  <c r="P34" i="1" s="1"/>
  <c r="O35" i="1"/>
  <c r="O34" i="1"/>
  <c r="P29" i="1"/>
  <c r="P28" i="1" s="1"/>
  <c r="P40" i="1" s="1"/>
  <c r="O29" i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<sst xmlns="http://schemas.openxmlformats.org/spreadsheetml/2006/main" count="68" uniqueCount="59">
  <si>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</si>
  <si>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Marzo del 2018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</si>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</sst>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2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3" borderId="0" xfId="0" applyNumberFormat="1" applyFont="1" applyFill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  <xf numFmtId="0" fontId="3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zoomScaleNormal="100" workbookViewId="0">
      <selection activeCell="O23" sqref="O2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2018</v>
      </c>
      <c r="H9" s="23">
        <v>2017</v>
      </c>
      <c r="I9" s="24"/>
      <c r="J9" s="21" t="s">
        <v>5</v>
      </c>
      <c r="K9" s="21"/>
      <c r="L9" s="21"/>
      <c r="M9" s="21"/>
      <c r="N9" s="22"/>
      <c r="O9" s="23">
        <v>2018</v>
      </c>
      <c r="P9" s="23">
        <v>2017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22507707.579999998</v>
      </c>
      <c r="H14" s="35">
        <f>SUM(H15:H25)</f>
        <v>98483208.700000018</v>
      </c>
      <c r="I14" s="31"/>
      <c r="J14" s="31"/>
      <c r="K14" s="33" t="s">
        <v>8</v>
      </c>
      <c r="L14" s="33"/>
      <c r="M14" s="33"/>
      <c r="N14" s="33"/>
      <c r="O14" s="35">
        <f>SUM(O15:O17)</f>
        <v>49000</v>
      </c>
      <c r="P14" s="35">
        <f>SUM(P15:P17)</f>
        <v>105716.64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49000</v>
      </c>
      <c r="P16" s="39">
        <v>105716.64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0</v>
      </c>
      <c r="P17" s="39">
        <v>0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9">
        <v>892588.43</v>
      </c>
      <c r="H19" s="39">
        <v>5765093.4299999997</v>
      </c>
      <c r="I19" s="31"/>
      <c r="J19" s="31"/>
      <c r="K19" s="41" t="s">
        <v>17</v>
      </c>
      <c r="L19" s="41"/>
      <c r="M19" s="41"/>
      <c r="N19" s="41"/>
      <c r="O19" s="35">
        <f>SUM(O20:O22)</f>
        <v>0</v>
      </c>
      <c r="P19" s="35">
        <f>SUM(P20:P22)</f>
        <v>-1725708.73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9">
        <v>46989.88</v>
      </c>
      <c r="H20" s="39">
        <v>1649695.27</v>
      </c>
      <c r="I20" s="31"/>
      <c r="J20" s="31"/>
      <c r="K20" s="28"/>
      <c r="L20" s="40" t="s">
        <v>10</v>
      </c>
      <c r="M20" s="40"/>
      <c r="N20" s="40"/>
      <c r="O20" s="42">
        <v>0</v>
      </c>
      <c r="P20" s="39"/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0</v>
      </c>
      <c r="H21" s="37"/>
      <c r="I21" s="31"/>
      <c r="J21" s="31"/>
      <c r="K21" s="28"/>
      <c r="L21" s="38" t="s">
        <v>12</v>
      </c>
      <c r="M21" s="38"/>
      <c r="N21" s="38"/>
      <c r="O21" s="39"/>
      <c r="P21" s="39">
        <v>-1725708.73</v>
      </c>
      <c r="Q21" s="29"/>
    </row>
    <row r="22" spans="1:17" ht="28.5" customHeight="1" x14ac:dyDescent="0.25">
      <c r="A22" s="30"/>
      <c r="B22" s="31"/>
      <c r="C22" s="40"/>
      <c r="D22" s="36" t="s">
        <v>20</v>
      </c>
      <c r="E22" s="36"/>
      <c r="F22" s="36"/>
      <c r="G22" s="39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10071489</v>
      </c>
      <c r="H23" s="39">
        <v>40775466</v>
      </c>
      <c r="I23" s="31"/>
      <c r="J23" s="31"/>
      <c r="K23" s="33" t="s">
        <v>23</v>
      </c>
      <c r="L23" s="33"/>
      <c r="M23" s="33"/>
      <c r="N23" s="33"/>
      <c r="O23" s="35">
        <f>(O14-O19)</f>
        <v>49000</v>
      </c>
      <c r="P23" s="35">
        <f>(P14-P19)</f>
        <v>1831425.3699999999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7">
        <v>11407370.439999999</v>
      </c>
      <c r="H24" s="37">
        <v>49105931.32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89269.83</v>
      </c>
      <c r="H25" s="39">
        <v>1187022.68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19951433.670000002</v>
      </c>
      <c r="H27" s="35">
        <f>SUM(H28:H46)</f>
        <v>98604453.819999993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17857591.59</v>
      </c>
      <c r="H28" s="39">
        <v>75154098.739999995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305666.73</v>
      </c>
      <c r="H29" s="39">
        <v>4684059.0599999996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1698425.35</v>
      </c>
      <c r="H30" s="39">
        <v>18055780.809999999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6127829.6200000001</v>
      </c>
      <c r="P34" s="35">
        <f>P35+P38</f>
        <v>3121977.98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89750</v>
      </c>
      <c r="H35" s="37">
        <v>710515.21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6127829.6200000001</v>
      </c>
      <c r="P38" s="37">
        <v>3121977.98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44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-6127829.6200000001</v>
      </c>
      <c r="P40" s="35">
        <f>-(P28+P34)</f>
        <v>-3121977.98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-3522555.7100000009</v>
      </c>
      <c r="P43" s="46">
        <f>P48-P47</f>
        <v>-1411797.7300000004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22366183.75</v>
      </c>
      <c r="P47" s="48">
        <v>23777981.48</v>
      </c>
      <c r="Q47" s="29"/>
    </row>
    <row r="48" spans="1:17" s="52" customFormat="1" ht="15" x14ac:dyDescent="0.25">
      <c r="A48" s="49"/>
      <c r="B48" s="50"/>
      <c r="C48" s="33" t="s">
        <v>52</v>
      </c>
      <c r="D48" s="33"/>
      <c r="E48" s="33"/>
      <c r="F48" s="33"/>
      <c r="G48" s="46">
        <f>G14-G27</f>
        <v>2556273.9099999964</v>
      </c>
      <c r="H48" s="46">
        <f>H14-H27</f>
        <v>-121245.11999997497</v>
      </c>
      <c r="I48" s="50"/>
      <c r="J48" s="45" t="s">
        <v>53</v>
      </c>
      <c r="K48" s="45"/>
      <c r="L48" s="45"/>
      <c r="M48" s="45"/>
      <c r="N48" s="45"/>
      <c r="O48" s="48">
        <v>18843628.039999999</v>
      </c>
      <c r="P48" s="48">
        <v>22366183.75</v>
      </c>
      <c r="Q48" s="51"/>
    </row>
    <row r="49" spans="1:18" s="52" customFormat="1" x14ac:dyDescent="0.2">
      <c r="A49" s="49"/>
      <c r="B49" s="50"/>
      <c r="C49" s="41"/>
      <c r="D49" s="41"/>
      <c r="E49" s="41"/>
      <c r="F49" s="41"/>
      <c r="G49" s="46"/>
      <c r="H49" s="46"/>
      <c r="I49" s="50"/>
      <c r="O49" s="53"/>
      <c r="Q49" s="51"/>
    </row>
    <row r="50" spans="1:18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8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8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8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8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8" ht="28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81" t="s">
        <v>58</v>
      </c>
      <c r="N57" s="81"/>
      <c r="O57" s="81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2018-04-13T21:12:17Z</dcterms:created>
  <dcterms:modified xsi:type="dcterms:W3CDTF">2018-04-13T21:12:43Z</dcterms:modified>
</cp:coreProperties>
</file>