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4TO TRIM\"/>
    </mc:Choice>
  </mc:AlternateContent>
  <bookViews>
    <workbookView xWindow="0" yWindow="0" windowWidth="28800" windowHeight="12330"/>
  </bookViews>
  <sheets>
    <sheet name="COG" sheetId="1" r:id="rId1"/>
  </sheets>
  <definedNames>
    <definedName name="_xlnm._FilterDatabase" localSheetId="0" hidden="1">COG!$A$3:$H$76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4" i="1" l="1"/>
  <c r="H64" i="1" s="1"/>
  <c r="H57" i="1" s="1"/>
  <c r="D57" i="1"/>
  <c r="E57" i="1" s="1"/>
  <c r="H56" i="1"/>
  <c r="E56" i="1"/>
  <c r="E55" i="1"/>
  <c r="H55" i="1" s="1"/>
  <c r="H54" i="1"/>
  <c r="E54" i="1"/>
  <c r="E53" i="1"/>
  <c r="H53" i="1" s="1"/>
  <c r="H52" i="1"/>
  <c r="E52" i="1"/>
  <c r="E51" i="1"/>
  <c r="H51" i="1" s="1"/>
  <c r="H50" i="1"/>
  <c r="E50" i="1"/>
  <c r="E49" i="1"/>
  <c r="H49" i="1" s="1"/>
  <c r="H48" i="1"/>
  <c r="E48" i="1"/>
  <c r="E47" i="1"/>
  <c r="H47" i="1" s="1"/>
  <c r="H46" i="1"/>
  <c r="E46" i="1"/>
  <c r="E45" i="1"/>
  <c r="H45" i="1" s="1"/>
  <c r="H44" i="1"/>
  <c r="E44" i="1"/>
  <c r="G43" i="1"/>
  <c r="F43" i="1"/>
  <c r="E43" i="1"/>
  <c r="D43" i="1"/>
  <c r="C43" i="1"/>
  <c r="H42" i="1"/>
  <c r="H41" i="1"/>
  <c r="H40" i="1"/>
  <c r="H39" i="1"/>
  <c r="H38" i="1"/>
  <c r="H37" i="1"/>
  <c r="E37" i="1"/>
  <c r="H36" i="1"/>
  <c r="H35" i="1"/>
  <c r="H34" i="1"/>
  <c r="H33" i="1" s="1"/>
  <c r="G33" i="1"/>
  <c r="F33" i="1"/>
  <c r="E33" i="1"/>
  <c r="D33" i="1"/>
  <c r="C33" i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H23" i="1" s="1"/>
  <c r="G23" i="1"/>
  <c r="F23" i="1"/>
  <c r="E23" i="1"/>
  <c r="D23" i="1"/>
  <c r="C23" i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G13" i="1"/>
  <c r="F13" i="1"/>
  <c r="E13" i="1"/>
  <c r="D13" i="1"/>
  <c r="C13" i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G5" i="1"/>
  <c r="G77" i="1" s="1"/>
  <c r="F5" i="1"/>
  <c r="F77" i="1" s="1"/>
  <c r="D5" i="1"/>
  <c r="D77" i="1" s="1"/>
  <c r="C5" i="1"/>
  <c r="C77" i="1" s="1"/>
  <c r="H13" i="1" l="1"/>
  <c r="H43" i="1"/>
  <c r="E5" i="1"/>
  <c r="H5" i="1" l="1"/>
  <c r="H77" i="1" s="1"/>
  <c r="E77" i="1"/>
</calcChain>
</file>

<file path=xl/sharedStrings.xml><?xml version="1.0" encoding="utf-8"?>
<sst xmlns="http://schemas.openxmlformats.org/spreadsheetml/2006/main" count="91" uniqueCount="91">
  <si>
    <t>Universidad Tecnológica del Norte de Guanajuato
Estado Analítico del Ejercicio del Presupuesto de Egresos
Clasificación por Objeto del Gasto (Capítulo y Concepto)
Del 01 de enero al 31 de diciembre 2018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</si>
  <si>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</si>
  <si>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</si>
  <si>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</si>
  <si>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</si>
  <si>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</si>
  <si>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</si>
  <si>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</si>
  <si>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</si>
  <si>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</si>
  <si>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</si>
  <si>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</si>
  <si>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</si>
  <si>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</si>
  <si>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</si>
  <si>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</si>
  <si>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</si>
  <si>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</si>
  <si>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</si>
  <si>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</si>
  <si>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</si>
  <si>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</si>
  <si>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</si>
  <si>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</si>
  <si>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</si>
  <si>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</si>
  <si>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</si>
  <si>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</si>
  <si>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</si>
  <si>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</si>
  <si>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</si>
  <si>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</si>
  <si>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</si>
  <si>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</si>
  <si>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</si>
  <si>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</si>
  <si>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</si>
  <si>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</si>
  <si>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</si>
  <si>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</si>
  <si>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</si>
  <si>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</si>
  <si>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</si>
  <si>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</si>
  <si>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</si>
  <si>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</si>
  <si>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</si>
  <si>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</si>
  <si>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</si>
  <si>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</si>
  <si>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</si>
  <si>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</si>
  <si>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</si>
  <si>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</si>
  <si>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</si>
  <si>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</si>
  <si>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</si>
  <si>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</si>
  <si>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</si>
  <si>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</si>
  <si>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</si>
  <si>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</si>
  <si>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</si>
  <si>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</si>
  <si>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</si>
  <si>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</si>
  <si>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</si>
  <si>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</si>
  <si>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</si>
  <si>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</si>
  <si>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</si>
  <si>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</si>
  <si>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</si>
  <si>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</si>
  <si>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</si>
  <si>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</si>
  <si>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</si>
  <si>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</si>
  <si>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</si>
  <si>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</si>
  <si>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</si>
  <si>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</si>
  <si>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</si>
  <si>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</si>
  <si>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 son razonablemente correctos y responsabilidad del emisor</t>
  </si>
  <si>
    <t>______________________________________________</t>
  </si>
  <si>
    <t>M. en C. ANDRÉS SALVADOR CASILLAS BARAJAS</t>
  </si>
  <si>
    <t>C.P. LOTH MARIANO PÉREZ CAMACHO</t>
  </si>
  <si>
    <t xml:space="preserve">Encargado de Rectoría de la Universidad Tecnológica </t>
  </si>
  <si>
    <t>Secretario Administrativo de la Universidad Tecnológica del Norte de Guanajuato</t>
  </si>
  <si>
    <t>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</si>
</sst>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2" fillId="0" borderId="7" xfId="2" applyFont="1" applyFill="1" applyBorder="1" applyAlignment="1" applyProtection="1">
      <alignment horizontal="left"/>
    </xf>
    <xf numFmtId="0" fontId="2" fillId="0" borderId="0" xfId="2" applyFont="1" applyFill="1" applyBorder="1" applyProtection="1"/>
    <xf numFmtId="4" fontId="2" fillId="0" borderId="6" xfId="2" applyNumberFormat="1" applyFont="1" applyFill="1" applyBorder="1" applyProtection="1">
      <protection locked="0"/>
    </xf>
    <xf numFmtId="4" fontId="2" fillId="0" borderId="13" xfId="2" applyNumberFormat="1" applyFont="1" applyFill="1" applyBorder="1" applyProtection="1">
      <protection locked="0"/>
    </xf>
    <xf numFmtId="0" fontId="4" fillId="0" borderId="7" xfId="2" applyFont="1" applyFill="1" applyBorder="1" applyAlignment="1" applyProtection="1">
      <alignment horizontal="center"/>
    </xf>
    <xf numFmtId="0" fontId="4" fillId="0" borderId="0" xfId="2" applyFont="1" applyFill="1" applyBorder="1" applyAlignment="1" applyProtection="1">
      <alignment horizontal="left"/>
    </xf>
    <xf numFmtId="4" fontId="4" fillId="0" borderId="13" xfId="2" applyNumberFormat="1" applyFont="1" applyFill="1" applyBorder="1" applyProtection="1">
      <protection locked="0"/>
    </xf>
    <xf numFmtId="4" fontId="3" fillId="0" borderId="0" xfId="2" applyNumberFormat="1" applyProtection="1">
      <protection locked="0"/>
    </xf>
    <xf numFmtId="0" fontId="4" fillId="0" borderId="11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left"/>
    </xf>
    <xf numFmtId="4" fontId="4" fillId="0" borderId="10" xfId="2" applyNumberFormat="1" applyFont="1" applyFill="1" applyBorder="1" applyProtection="1">
      <protection locked="0"/>
    </xf>
    <xf numFmtId="0" fontId="4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right" wrapText="1"/>
      <protection locked="0"/>
    </xf>
    <xf numFmtId="0" fontId="3" fillId="0" borderId="14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 vertical="center" wrapText="1"/>
      <protection locked="0"/>
    </xf>
  </cellXfs>
  <cellStyles count="3"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7"/>
  <sheetViews>
    <sheetView showGridLines="0" tabSelected="1" workbookViewId="0">
      <selection activeCell="K81" sqref="K81"/>
    </sheetView>
  </sheetViews>
  <sheetFormatPr baseColWidth="10" defaultColWidth="10.28515625" defaultRowHeight="11.25" x14ac:dyDescent="0.2"/>
  <cols>
    <col min="1" max="1" width="5" style="4" customWidth="1"/>
    <col min="2" max="2" width="53.85546875" style="4" customWidth="1"/>
    <col min="3" max="3" width="15.7109375" style="4" customWidth="1"/>
    <col min="4" max="4" width="17" style="4" customWidth="1"/>
    <col min="5" max="8" width="15.7109375" style="4" customWidth="1"/>
    <col min="9" max="9" width="10.28515625" style="4"/>
    <col min="10" max="10" width="10.85546875" style="4" bestFit="1" customWidth="1"/>
    <col min="11" max="16384" width="10.28515625" style="4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 t="s">
        <v>11</v>
      </c>
      <c r="B5" s="16"/>
      <c r="C5" s="17">
        <f>SUM(C6:C12)</f>
        <v>36162955.890000001</v>
      </c>
      <c r="D5" s="17">
        <f t="shared" ref="D5:G5" si="0">SUM(D6:D12)</f>
        <v>40839800.899999999</v>
      </c>
      <c r="E5" s="17">
        <f t="shared" si="0"/>
        <v>77002756.789999992</v>
      </c>
      <c r="F5" s="17">
        <f t="shared" si="0"/>
        <v>76908601.959999993</v>
      </c>
      <c r="G5" s="17">
        <f t="shared" si="0"/>
        <v>76908601.959999993</v>
      </c>
      <c r="H5" s="18">
        <f>E5-F5</f>
        <v>94154.829999998212</v>
      </c>
    </row>
    <row r="6" spans="1:8" x14ac:dyDescent="0.2">
      <c r="A6" s="19"/>
      <c r="B6" s="20" t="s">
        <v>12</v>
      </c>
      <c r="C6" s="21">
        <v>6921081.7199999997</v>
      </c>
      <c r="D6" s="21">
        <v>7056232.7400000002</v>
      </c>
      <c r="E6" s="21">
        <f>C6+D6</f>
        <v>13977314.460000001</v>
      </c>
      <c r="F6" s="21">
        <v>13931439.26</v>
      </c>
      <c r="G6" s="21">
        <v>13931439.26</v>
      </c>
      <c r="H6" s="21">
        <f t="shared" ref="H6:H12" si="1">E6-F6</f>
        <v>45875.200000001118</v>
      </c>
    </row>
    <row r="7" spans="1:8" x14ac:dyDescent="0.2">
      <c r="A7" s="19"/>
      <c r="B7" s="20" t="s">
        <v>13</v>
      </c>
      <c r="C7" s="21">
        <v>11549970.560000001</v>
      </c>
      <c r="D7" s="21">
        <v>15547080.039999999</v>
      </c>
      <c r="E7" s="21">
        <f t="shared" ref="E7:E12" si="2">C7+D7</f>
        <v>27097050.600000001</v>
      </c>
      <c r="F7" s="21">
        <v>27064751.539999999</v>
      </c>
      <c r="G7" s="21">
        <v>27064751.539999999</v>
      </c>
      <c r="H7" s="21">
        <f t="shared" si="1"/>
        <v>32299.060000002384</v>
      </c>
    </row>
    <row r="8" spans="1:8" x14ac:dyDescent="0.2">
      <c r="A8" s="19"/>
      <c r="B8" s="20" t="s">
        <v>14</v>
      </c>
      <c r="C8" s="21">
        <v>4513124.46</v>
      </c>
      <c r="D8" s="21">
        <v>4184097.61</v>
      </c>
      <c r="E8" s="21">
        <f t="shared" si="2"/>
        <v>8697222.0700000003</v>
      </c>
      <c r="F8" s="21">
        <v>8697222.0700000003</v>
      </c>
      <c r="G8" s="21">
        <v>8697222.0700000003</v>
      </c>
      <c r="H8" s="21">
        <f t="shared" si="1"/>
        <v>0</v>
      </c>
    </row>
    <row r="9" spans="1:8" x14ac:dyDescent="0.2">
      <c r="A9" s="19"/>
      <c r="B9" s="20" t="s">
        <v>15</v>
      </c>
      <c r="C9" s="21">
        <v>5689161.1799999997</v>
      </c>
      <c r="D9" s="21">
        <v>5976158.4299999997</v>
      </c>
      <c r="E9" s="21">
        <f t="shared" si="2"/>
        <v>11665319.609999999</v>
      </c>
      <c r="F9" s="21">
        <v>11665319.609999999</v>
      </c>
      <c r="G9" s="21">
        <v>11665319.609999999</v>
      </c>
      <c r="H9" s="21">
        <f t="shared" si="1"/>
        <v>0</v>
      </c>
    </row>
    <row r="10" spans="1:8" x14ac:dyDescent="0.2">
      <c r="A10" s="19"/>
      <c r="B10" s="20" t="s">
        <v>16</v>
      </c>
      <c r="C10" s="21">
        <v>6889617.9699999997</v>
      </c>
      <c r="D10" s="21">
        <v>8028441.9800000004</v>
      </c>
      <c r="E10" s="21">
        <f t="shared" si="2"/>
        <v>14918059.949999999</v>
      </c>
      <c r="F10" s="21">
        <v>14918059.949999999</v>
      </c>
      <c r="G10" s="21">
        <v>14918059.949999999</v>
      </c>
      <c r="H10" s="21">
        <f t="shared" si="1"/>
        <v>0</v>
      </c>
    </row>
    <row r="11" spans="1:8" x14ac:dyDescent="0.2">
      <c r="A11" s="19"/>
      <c r="B11" s="20" t="s">
        <v>17</v>
      </c>
      <c r="C11" s="21">
        <v>0</v>
      </c>
      <c r="D11" s="21">
        <v>0</v>
      </c>
      <c r="E11" s="21">
        <f t="shared" si="2"/>
        <v>0</v>
      </c>
      <c r="F11" s="21">
        <v>0</v>
      </c>
      <c r="G11" s="21">
        <v>0</v>
      </c>
      <c r="H11" s="21">
        <f t="shared" si="1"/>
        <v>0</v>
      </c>
    </row>
    <row r="12" spans="1:8" x14ac:dyDescent="0.2">
      <c r="A12" s="19"/>
      <c r="B12" s="20" t="s">
        <v>18</v>
      </c>
      <c r="C12" s="21">
        <v>600000</v>
      </c>
      <c r="D12" s="21">
        <v>47790.1</v>
      </c>
      <c r="E12" s="21">
        <f t="shared" si="2"/>
        <v>647790.1</v>
      </c>
      <c r="F12" s="21">
        <v>631809.53</v>
      </c>
      <c r="G12" s="21">
        <v>631809.53</v>
      </c>
      <c r="H12" s="21">
        <f t="shared" si="1"/>
        <v>15980.569999999949</v>
      </c>
    </row>
    <row r="13" spans="1:8" x14ac:dyDescent="0.2">
      <c r="A13" s="15" t="s">
        <v>19</v>
      </c>
      <c r="B13" s="16"/>
      <c r="C13" s="18">
        <f>SUM(C14:C22)</f>
        <v>4624841.84</v>
      </c>
      <c r="D13" s="18">
        <f t="shared" ref="D13:H13" si="3">SUM(D14:D22)</f>
        <v>1851717.0000000005</v>
      </c>
      <c r="E13" s="18">
        <f t="shared" si="3"/>
        <v>6476558.8399999999</v>
      </c>
      <c r="F13" s="18">
        <f t="shared" si="3"/>
        <v>6149689.7300000004</v>
      </c>
      <c r="G13" s="18">
        <f t="shared" si="3"/>
        <v>6149689.7300000004</v>
      </c>
      <c r="H13" s="18">
        <f t="shared" si="3"/>
        <v>326869.1100000001</v>
      </c>
    </row>
    <row r="14" spans="1:8" x14ac:dyDescent="0.2">
      <c r="A14" s="19"/>
      <c r="B14" s="20" t="s">
        <v>20</v>
      </c>
      <c r="C14" s="21">
        <v>1491932.4</v>
      </c>
      <c r="D14" s="21">
        <v>547311.48</v>
      </c>
      <c r="E14" s="21">
        <f>C14+D14</f>
        <v>2039243.88</v>
      </c>
      <c r="F14" s="21">
        <v>2005498.58</v>
      </c>
      <c r="G14" s="21">
        <v>2005498.58</v>
      </c>
      <c r="H14" s="21">
        <f>E14-F14</f>
        <v>33745.299999999814</v>
      </c>
    </row>
    <row r="15" spans="1:8" x14ac:dyDescent="0.2">
      <c r="A15" s="19"/>
      <c r="B15" s="20" t="s">
        <v>21</v>
      </c>
      <c r="C15" s="21">
        <v>529719.07999999996</v>
      </c>
      <c r="D15" s="21">
        <v>126146.07</v>
      </c>
      <c r="E15" s="21">
        <f t="shared" ref="E15:E22" si="4">C15+D15</f>
        <v>655865.14999999991</v>
      </c>
      <c r="F15" s="21">
        <v>571376.71</v>
      </c>
      <c r="G15" s="21">
        <v>571376.71</v>
      </c>
      <c r="H15" s="21">
        <f t="shared" ref="H15:H22" si="5">E15-F15</f>
        <v>84488.439999999944</v>
      </c>
    </row>
    <row r="16" spans="1:8" x14ac:dyDescent="0.2">
      <c r="A16" s="19"/>
      <c r="B16" s="20" t="s">
        <v>22</v>
      </c>
      <c r="C16" s="21">
        <v>18980</v>
      </c>
      <c r="D16" s="21">
        <v>-6718.85</v>
      </c>
      <c r="E16" s="21">
        <f t="shared" si="4"/>
        <v>12261.15</v>
      </c>
      <c r="F16" s="21">
        <v>9473.7000000000007</v>
      </c>
      <c r="G16" s="21">
        <v>9473.7000000000007</v>
      </c>
      <c r="H16" s="21">
        <f t="shared" si="5"/>
        <v>2787.4499999999989</v>
      </c>
    </row>
    <row r="17" spans="1:10" x14ac:dyDescent="0.2">
      <c r="A17" s="19"/>
      <c r="B17" s="20" t="s">
        <v>23</v>
      </c>
      <c r="C17" s="21">
        <v>721486.85</v>
      </c>
      <c r="D17" s="21">
        <v>499496.77</v>
      </c>
      <c r="E17" s="21">
        <f t="shared" si="4"/>
        <v>1220983.6200000001</v>
      </c>
      <c r="F17" s="21">
        <v>1158475.9099999999</v>
      </c>
      <c r="G17" s="21">
        <v>1158475.9099999999</v>
      </c>
      <c r="H17" s="21">
        <f t="shared" si="5"/>
        <v>62507.710000000196</v>
      </c>
    </row>
    <row r="18" spans="1:10" x14ac:dyDescent="0.2">
      <c r="A18" s="19"/>
      <c r="B18" s="20" t="s">
        <v>24</v>
      </c>
      <c r="C18" s="21">
        <v>282724.81</v>
      </c>
      <c r="D18" s="21">
        <v>147416.32000000001</v>
      </c>
      <c r="E18" s="21">
        <f t="shared" si="4"/>
        <v>430141.13</v>
      </c>
      <c r="F18" s="21">
        <v>417070.16</v>
      </c>
      <c r="G18" s="21">
        <v>417070.16</v>
      </c>
      <c r="H18" s="21">
        <f t="shared" si="5"/>
        <v>13070.97000000003</v>
      </c>
    </row>
    <row r="19" spans="1:10" x14ac:dyDescent="0.2">
      <c r="A19" s="19"/>
      <c r="B19" s="20" t="s">
        <v>25</v>
      </c>
      <c r="C19" s="21">
        <v>1056151.1599999999</v>
      </c>
      <c r="D19" s="21">
        <v>412588.86</v>
      </c>
      <c r="E19" s="21">
        <f t="shared" si="4"/>
        <v>1468740.02</v>
      </c>
      <c r="F19" s="21">
        <v>1363244.5</v>
      </c>
      <c r="G19" s="21">
        <v>1363244.5</v>
      </c>
      <c r="H19" s="21">
        <f t="shared" si="5"/>
        <v>105495.52000000002</v>
      </c>
    </row>
    <row r="20" spans="1:10" x14ac:dyDescent="0.2">
      <c r="A20" s="19"/>
      <c r="B20" s="20" t="s">
        <v>26</v>
      </c>
      <c r="C20" s="21">
        <v>227856.17</v>
      </c>
      <c r="D20" s="21">
        <v>-8374.94</v>
      </c>
      <c r="E20" s="21">
        <f t="shared" si="4"/>
        <v>219481.23</v>
      </c>
      <c r="F20" s="21">
        <v>218879.93</v>
      </c>
      <c r="G20" s="21">
        <v>218879.93</v>
      </c>
      <c r="H20" s="21">
        <f t="shared" si="5"/>
        <v>601.30000000001746</v>
      </c>
    </row>
    <row r="21" spans="1:10" x14ac:dyDescent="0.2">
      <c r="A21" s="19"/>
      <c r="B21" s="20" t="s">
        <v>27</v>
      </c>
      <c r="C21" s="21">
        <v>2000</v>
      </c>
      <c r="D21" s="21">
        <v>0</v>
      </c>
      <c r="E21" s="21">
        <f t="shared" si="4"/>
        <v>2000</v>
      </c>
      <c r="F21" s="21">
        <v>0</v>
      </c>
      <c r="G21" s="21">
        <v>0</v>
      </c>
      <c r="H21" s="21">
        <f t="shared" si="5"/>
        <v>2000</v>
      </c>
    </row>
    <row r="22" spans="1:10" x14ac:dyDescent="0.2">
      <c r="A22" s="19"/>
      <c r="B22" s="20" t="s">
        <v>28</v>
      </c>
      <c r="C22" s="21">
        <v>293991.37</v>
      </c>
      <c r="D22" s="21">
        <v>133851.29</v>
      </c>
      <c r="E22" s="21">
        <f t="shared" si="4"/>
        <v>427842.66000000003</v>
      </c>
      <c r="F22" s="21">
        <v>405670.24</v>
      </c>
      <c r="G22" s="21">
        <v>405670.24</v>
      </c>
      <c r="H22" s="21">
        <f t="shared" si="5"/>
        <v>22172.420000000042</v>
      </c>
    </row>
    <row r="23" spans="1:10" x14ac:dyDescent="0.2">
      <c r="A23" s="15" t="s">
        <v>29</v>
      </c>
      <c r="B23" s="16"/>
      <c r="C23" s="18">
        <f>SUM(C24:C32)</f>
        <v>16412588.310000001</v>
      </c>
      <c r="D23" s="18">
        <f t="shared" ref="D23:H23" si="6">SUM(D24:D32)</f>
        <v>4052495.56</v>
      </c>
      <c r="E23" s="18">
        <f t="shared" si="6"/>
        <v>20465083.870000001</v>
      </c>
      <c r="F23" s="18">
        <f t="shared" si="6"/>
        <v>19532874.27</v>
      </c>
      <c r="G23" s="18">
        <f t="shared" si="6"/>
        <v>19532874.27</v>
      </c>
      <c r="H23" s="18">
        <f t="shared" si="6"/>
        <v>932209.60000000149</v>
      </c>
    </row>
    <row r="24" spans="1:10" x14ac:dyDescent="0.2">
      <c r="A24" s="19"/>
      <c r="B24" s="20" t="s">
        <v>30</v>
      </c>
      <c r="C24" s="21">
        <v>1773636.82</v>
      </c>
      <c r="D24" s="21">
        <v>1429529.38</v>
      </c>
      <c r="E24" s="21">
        <f>C24+D24</f>
        <v>3203166.2</v>
      </c>
      <c r="F24" s="21">
        <v>3165766.51</v>
      </c>
      <c r="G24" s="21">
        <v>3165766.51</v>
      </c>
      <c r="H24" s="21">
        <f>E24-F24</f>
        <v>37399.69000000041</v>
      </c>
    </row>
    <row r="25" spans="1:10" x14ac:dyDescent="0.2">
      <c r="A25" s="19"/>
      <c r="B25" s="20" t="s">
        <v>31</v>
      </c>
      <c r="C25" s="21">
        <v>433415.3</v>
      </c>
      <c r="D25" s="21">
        <v>-28873.79</v>
      </c>
      <c r="E25" s="21">
        <f t="shared" ref="E25:E32" si="7">C25+D25</f>
        <v>404541.51</v>
      </c>
      <c r="F25" s="21">
        <v>370697.66</v>
      </c>
      <c r="G25" s="21">
        <v>370697.66</v>
      </c>
      <c r="H25" s="21">
        <f t="shared" ref="H25:H32" si="8">E25-F25</f>
        <v>33843.850000000035</v>
      </c>
    </row>
    <row r="26" spans="1:10" x14ac:dyDescent="0.2">
      <c r="A26" s="19"/>
      <c r="B26" s="20" t="s">
        <v>32</v>
      </c>
      <c r="C26" s="21">
        <v>4648246.88</v>
      </c>
      <c r="D26" s="21">
        <v>-1571147.19</v>
      </c>
      <c r="E26" s="21">
        <f t="shared" si="7"/>
        <v>3077099.69</v>
      </c>
      <c r="F26" s="21">
        <v>2888703.28</v>
      </c>
      <c r="G26" s="21">
        <v>2888703.28</v>
      </c>
      <c r="H26" s="21">
        <f t="shared" si="8"/>
        <v>188396.41000000015</v>
      </c>
    </row>
    <row r="27" spans="1:10" x14ac:dyDescent="0.2">
      <c r="A27" s="19"/>
      <c r="B27" s="20" t="s">
        <v>33</v>
      </c>
      <c r="C27" s="21">
        <v>852144.64000000001</v>
      </c>
      <c r="D27" s="21">
        <v>223962.82</v>
      </c>
      <c r="E27" s="21">
        <f t="shared" si="7"/>
        <v>1076107.46</v>
      </c>
      <c r="F27" s="21">
        <v>624282.28</v>
      </c>
      <c r="G27" s="21">
        <v>624282.28</v>
      </c>
      <c r="H27" s="21">
        <f t="shared" si="8"/>
        <v>451825.17999999993</v>
      </c>
    </row>
    <row r="28" spans="1:10" x14ac:dyDescent="0.2">
      <c r="A28" s="19"/>
      <c r="B28" s="20" t="s">
        <v>34</v>
      </c>
      <c r="C28" s="21">
        <v>3662860.69</v>
      </c>
      <c r="D28" s="21">
        <v>1911175.71</v>
      </c>
      <c r="E28" s="21">
        <f t="shared" si="7"/>
        <v>5574036.4000000004</v>
      </c>
      <c r="F28" s="21">
        <v>5514475.5499999998</v>
      </c>
      <c r="G28" s="21">
        <v>5514475.5499999998</v>
      </c>
      <c r="H28" s="21">
        <f t="shared" si="8"/>
        <v>59560.850000000559</v>
      </c>
    </row>
    <row r="29" spans="1:10" x14ac:dyDescent="0.2">
      <c r="A29" s="19"/>
      <c r="B29" s="20" t="s">
        <v>35</v>
      </c>
      <c r="C29" s="21">
        <v>241340.52</v>
      </c>
      <c r="D29" s="21">
        <v>155859.97</v>
      </c>
      <c r="E29" s="21">
        <f t="shared" si="7"/>
        <v>397200.49</v>
      </c>
      <c r="F29" s="21">
        <v>397200.49</v>
      </c>
      <c r="G29" s="21">
        <v>397200.49</v>
      </c>
      <c r="H29" s="21">
        <f t="shared" si="8"/>
        <v>0</v>
      </c>
      <c r="J29" s="22"/>
    </row>
    <row r="30" spans="1:10" x14ac:dyDescent="0.2">
      <c r="A30" s="19"/>
      <c r="B30" s="20" t="s">
        <v>36</v>
      </c>
      <c r="C30" s="21">
        <v>684630.33</v>
      </c>
      <c r="D30" s="21">
        <v>483115.6</v>
      </c>
      <c r="E30" s="21">
        <f t="shared" si="7"/>
        <v>1167745.93</v>
      </c>
      <c r="F30" s="21">
        <v>1113848.33</v>
      </c>
      <c r="G30" s="21">
        <v>1113848.33</v>
      </c>
      <c r="H30" s="21">
        <f t="shared" si="8"/>
        <v>53897.59999999986</v>
      </c>
    </row>
    <row r="31" spans="1:10" x14ac:dyDescent="0.2">
      <c r="A31" s="19"/>
      <c r="B31" s="20" t="s">
        <v>37</v>
      </c>
      <c r="C31" s="21">
        <v>1120063.6399999999</v>
      </c>
      <c r="D31" s="21">
        <v>363721.02</v>
      </c>
      <c r="E31" s="21">
        <f t="shared" si="7"/>
        <v>1483784.66</v>
      </c>
      <c r="F31" s="21">
        <v>1453524.66</v>
      </c>
      <c r="G31" s="21">
        <v>1453524.66</v>
      </c>
      <c r="H31" s="21">
        <f t="shared" si="8"/>
        <v>30260</v>
      </c>
    </row>
    <row r="32" spans="1:10" x14ac:dyDescent="0.2">
      <c r="A32" s="19"/>
      <c r="B32" s="20" t="s">
        <v>38</v>
      </c>
      <c r="C32" s="21">
        <v>2996249.49</v>
      </c>
      <c r="D32" s="21">
        <v>1085152.04</v>
      </c>
      <c r="E32" s="21">
        <f t="shared" si="7"/>
        <v>4081401.5300000003</v>
      </c>
      <c r="F32" s="21">
        <v>4004375.51</v>
      </c>
      <c r="G32" s="21">
        <v>4004375.51</v>
      </c>
      <c r="H32" s="21">
        <f t="shared" si="8"/>
        <v>77026.020000000484</v>
      </c>
    </row>
    <row r="33" spans="1:10" x14ac:dyDescent="0.2">
      <c r="A33" s="15" t="s">
        <v>39</v>
      </c>
      <c r="B33" s="16"/>
      <c r="C33" s="18">
        <f>SUM(C34:C42)</f>
        <v>848434</v>
      </c>
      <c r="D33" s="18">
        <f t="shared" ref="D33:H33" si="9">SUM(D34:D42)</f>
        <v>2317492.5099999998</v>
      </c>
      <c r="E33" s="18">
        <f t="shared" si="9"/>
        <v>3165926.51</v>
      </c>
      <c r="F33" s="18">
        <f t="shared" si="9"/>
        <v>1414061.28</v>
      </c>
      <c r="G33" s="18">
        <f t="shared" si="9"/>
        <v>1414061.28</v>
      </c>
      <c r="H33" s="18">
        <f t="shared" si="9"/>
        <v>1751865.2299999997</v>
      </c>
    </row>
    <row r="34" spans="1:10" hidden="1" x14ac:dyDescent="0.2">
      <c r="A34" s="19"/>
      <c r="B34" s="20" t="s">
        <v>40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f>E34-F34</f>
        <v>0</v>
      </c>
    </row>
    <row r="35" spans="1:10" hidden="1" x14ac:dyDescent="0.2">
      <c r="A35" s="19"/>
      <c r="B35" s="20" t="s">
        <v>41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f t="shared" ref="H35:H42" si="10">E35-F35</f>
        <v>0</v>
      </c>
    </row>
    <row r="36" spans="1:10" hidden="1" x14ac:dyDescent="0.2">
      <c r="A36" s="19"/>
      <c r="B36" s="20" t="s">
        <v>42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f t="shared" si="10"/>
        <v>0</v>
      </c>
    </row>
    <row r="37" spans="1:10" x14ac:dyDescent="0.2">
      <c r="A37" s="19"/>
      <c r="B37" s="20" t="s">
        <v>43</v>
      </c>
      <c r="C37" s="21">
        <v>848434</v>
      </c>
      <c r="D37" s="21">
        <v>2317492.5099999998</v>
      </c>
      <c r="E37" s="21">
        <f>C37+D37</f>
        <v>3165926.51</v>
      </c>
      <c r="F37" s="21">
        <v>1414061.28</v>
      </c>
      <c r="G37" s="21">
        <v>1414061.28</v>
      </c>
      <c r="H37" s="21">
        <f t="shared" si="10"/>
        <v>1751865.2299999997</v>
      </c>
      <c r="J37" s="22"/>
    </row>
    <row r="38" spans="1:10" ht="11.25" hidden="1" customHeight="1" x14ac:dyDescent="0.2">
      <c r="A38" s="19"/>
      <c r="B38" s="20" t="s">
        <v>44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f t="shared" si="10"/>
        <v>0</v>
      </c>
      <c r="J38" s="22"/>
    </row>
    <row r="39" spans="1:10" ht="11.25" hidden="1" customHeight="1" x14ac:dyDescent="0.2">
      <c r="A39" s="19"/>
      <c r="B39" s="20" t="s">
        <v>45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f t="shared" si="10"/>
        <v>0</v>
      </c>
      <c r="J39" s="22"/>
    </row>
    <row r="40" spans="1:10" ht="11.25" hidden="1" customHeight="1" x14ac:dyDescent="0.2">
      <c r="A40" s="19"/>
      <c r="B40" s="20" t="s">
        <v>46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f t="shared" si="10"/>
        <v>0</v>
      </c>
      <c r="J40" s="22"/>
    </row>
    <row r="41" spans="1:10" hidden="1" x14ac:dyDescent="0.2">
      <c r="A41" s="19"/>
      <c r="B41" s="20" t="s">
        <v>47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f t="shared" si="10"/>
        <v>0</v>
      </c>
    </row>
    <row r="42" spans="1:10" hidden="1" x14ac:dyDescent="0.2">
      <c r="A42" s="19"/>
      <c r="B42" s="20" t="s">
        <v>48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f t="shared" si="10"/>
        <v>0</v>
      </c>
    </row>
    <row r="43" spans="1:10" x14ac:dyDescent="0.2">
      <c r="A43" s="15" t="s">
        <v>49</v>
      </c>
      <c r="B43" s="16"/>
      <c r="C43" s="18">
        <f>SUM(C44:C52)</f>
        <v>1226383.96</v>
      </c>
      <c r="D43" s="18">
        <f t="shared" ref="D43:G43" si="11">SUM(D44:D52)</f>
        <v>253848.8</v>
      </c>
      <c r="E43" s="18">
        <f t="shared" si="11"/>
        <v>1480232.76</v>
      </c>
      <c r="F43" s="18">
        <f t="shared" si="11"/>
        <v>1230029.99</v>
      </c>
      <c r="G43" s="18">
        <f t="shared" si="11"/>
        <v>1230029.99</v>
      </c>
      <c r="H43" s="18">
        <f>SUM(H44:H52)</f>
        <v>250202.76999999984</v>
      </c>
    </row>
    <row r="44" spans="1:10" x14ac:dyDescent="0.2">
      <c r="A44" s="19"/>
      <c r="B44" s="20" t="s">
        <v>50</v>
      </c>
      <c r="C44" s="21">
        <v>978699.96</v>
      </c>
      <c r="D44" s="21">
        <v>301940.44</v>
      </c>
      <c r="E44" s="21">
        <f>C44+D44</f>
        <v>1280640.3999999999</v>
      </c>
      <c r="F44" s="21">
        <v>1063012.07</v>
      </c>
      <c r="G44" s="21">
        <v>1063012.07</v>
      </c>
      <c r="H44" s="21">
        <f>E44-F44</f>
        <v>217628.32999999984</v>
      </c>
    </row>
    <row r="45" spans="1:10" x14ac:dyDescent="0.2">
      <c r="A45" s="19"/>
      <c r="B45" s="20" t="s">
        <v>51</v>
      </c>
      <c r="C45" s="21">
        <v>49346</v>
      </c>
      <c r="D45" s="21">
        <v>70400</v>
      </c>
      <c r="E45" s="21">
        <f t="shared" ref="E45:E56" si="12">C45+D45</f>
        <v>119746</v>
      </c>
      <c r="F45" s="21">
        <v>92594.92</v>
      </c>
      <c r="G45" s="21">
        <v>92594.92</v>
      </c>
      <c r="H45" s="21">
        <f t="shared" ref="H45:H56" si="13">E45-F45</f>
        <v>27151.08</v>
      </c>
    </row>
    <row r="46" spans="1:10" x14ac:dyDescent="0.2">
      <c r="A46" s="19"/>
      <c r="B46" s="20" t="s">
        <v>52</v>
      </c>
      <c r="C46" s="21">
        <v>0</v>
      </c>
      <c r="D46" s="21">
        <v>29846.36</v>
      </c>
      <c r="E46" s="21">
        <f t="shared" si="12"/>
        <v>29846.36</v>
      </c>
      <c r="F46" s="21">
        <v>29846</v>
      </c>
      <c r="G46" s="21">
        <v>29846</v>
      </c>
      <c r="H46" s="21">
        <f t="shared" si="13"/>
        <v>0.36000000000058208</v>
      </c>
    </row>
    <row r="47" spans="1:10" x14ac:dyDescent="0.2">
      <c r="A47" s="19"/>
      <c r="B47" s="20" t="s">
        <v>53</v>
      </c>
      <c r="C47" s="21">
        <v>0</v>
      </c>
      <c r="D47" s="21">
        <v>0</v>
      </c>
      <c r="E47" s="21">
        <f t="shared" si="12"/>
        <v>0</v>
      </c>
      <c r="F47" s="21">
        <v>0</v>
      </c>
      <c r="G47" s="21">
        <v>0</v>
      </c>
      <c r="H47" s="21">
        <f t="shared" si="13"/>
        <v>0</v>
      </c>
    </row>
    <row r="48" spans="1:10" x14ac:dyDescent="0.2">
      <c r="A48" s="19"/>
      <c r="B48" s="20" t="s">
        <v>54</v>
      </c>
      <c r="C48" s="21">
        <v>0</v>
      </c>
      <c r="D48" s="21">
        <v>0</v>
      </c>
      <c r="E48" s="21">
        <f t="shared" si="12"/>
        <v>0</v>
      </c>
      <c r="F48" s="21">
        <v>0</v>
      </c>
      <c r="G48" s="21">
        <v>0</v>
      </c>
      <c r="H48" s="21">
        <f t="shared" si="13"/>
        <v>0</v>
      </c>
    </row>
    <row r="49" spans="1:8" x14ac:dyDescent="0.2">
      <c r="A49" s="19"/>
      <c r="B49" s="20" t="s">
        <v>55</v>
      </c>
      <c r="C49" s="21">
        <v>198338</v>
      </c>
      <c r="D49" s="21">
        <v>-148338</v>
      </c>
      <c r="E49" s="21">
        <f t="shared" si="12"/>
        <v>50000</v>
      </c>
      <c r="F49" s="21">
        <v>44577</v>
      </c>
      <c r="G49" s="21">
        <v>44577</v>
      </c>
      <c r="H49" s="21">
        <f t="shared" si="13"/>
        <v>5423</v>
      </c>
    </row>
    <row r="50" spans="1:8" x14ac:dyDescent="0.2">
      <c r="A50" s="19"/>
      <c r="B50" s="20" t="s">
        <v>56</v>
      </c>
      <c r="C50" s="21">
        <v>0</v>
      </c>
      <c r="D50" s="21">
        <v>0</v>
      </c>
      <c r="E50" s="21">
        <f t="shared" si="12"/>
        <v>0</v>
      </c>
      <c r="F50" s="21">
        <v>0</v>
      </c>
      <c r="G50" s="21">
        <v>0</v>
      </c>
      <c r="H50" s="21">
        <f t="shared" si="13"/>
        <v>0</v>
      </c>
    </row>
    <row r="51" spans="1:8" x14ac:dyDescent="0.2">
      <c r="A51" s="19"/>
      <c r="B51" s="20" t="s">
        <v>57</v>
      </c>
      <c r="C51" s="21">
        <v>0</v>
      </c>
      <c r="D51" s="21">
        <v>0</v>
      </c>
      <c r="E51" s="21">
        <f t="shared" si="12"/>
        <v>0</v>
      </c>
      <c r="F51" s="21">
        <v>0</v>
      </c>
      <c r="G51" s="21">
        <v>0</v>
      </c>
      <c r="H51" s="21">
        <f t="shared" si="13"/>
        <v>0</v>
      </c>
    </row>
    <row r="52" spans="1:8" x14ac:dyDescent="0.2">
      <c r="A52" s="19"/>
      <c r="B52" s="20" t="s">
        <v>58</v>
      </c>
      <c r="C52" s="21">
        <v>0</v>
      </c>
      <c r="D52" s="21">
        <v>0</v>
      </c>
      <c r="E52" s="21">
        <f t="shared" si="12"/>
        <v>0</v>
      </c>
      <c r="F52" s="21">
        <v>0</v>
      </c>
      <c r="G52" s="21">
        <v>0</v>
      </c>
      <c r="H52" s="21">
        <f t="shared" si="13"/>
        <v>0</v>
      </c>
    </row>
    <row r="53" spans="1:8" hidden="1" x14ac:dyDescent="0.2">
      <c r="A53" s="15" t="s">
        <v>59</v>
      </c>
      <c r="B53" s="16"/>
      <c r="C53" s="18">
        <v>0</v>
      </c>
      <c r="D53" s="18">
        <v>0</v>
      </c>
      <c r="E53" s="21">
        <f t="shared" si="12"/>
        <v>0</v>
      </c>
      <c r="F53" s="18">
        <v>0</v>
      </c>
      <c r="G53" s="18">
        <v>0</v>
      </c>
      <c r="H53" s="21">
        <f t="shared" si="13"/>
        <v>0</v>
      </c>
    </row>
    <row r="54" spans="1:8" hidden="1" x14ac:dyDescent="0.2">
      <c r="A54" s="19"/>
      <c r="B54" s="20" t="s">
        <v>60</v>
      </c>
      <c r="C54" s="21">
        <v>0</v>
      </c>
      <c r="D54" s="21">
        <v>0</v>
      </c>
      <c r="E54" s="21">
        <f t="shared" si="12"/>
        <v>0</v>
      </c>
      <c r="F54" s="21">
        <v>0</v>
      </c>
      <c r="G54" s="21">
        <v>0</v>
      </c>
      <c r="H54" s="21">
        <f t="shared" si="13"/>
        <v>0</v>
      </c>
    </row>
    <row r="55" spans="1:8" hidden="1" x14ac:dyDescent="0.2">
      <c r="A55" s="19"/>
      <c r="B55" s="20" t="s">
        <v>61</v>
      </c>
      <c r="C55" s="21">
        <v>0</v>
      </c>
      <c r="D55" s="21">
        <v>0</v>
      </c>
      <c r="E55" s="21">
        <f t="shared" si="12"/>
        <v>0</v>
      </c>
      <c r="F55" s="21">
        <v>0</v>
      </c>
      <c r="G55" s="21">
        <v>0</v>
      </c>
      <c r="H55" s="21">
        <f t="shared" si="13"/>
        <v>0</v>
      </c>
    </row>
    <row r="56" spans="1:8" hidden="1" x14ac:dyDescent="0.2">
      <c r="A56" s="19"/>
      <c r="B56" s="20" t="s">
        <v>62</v>
      </c>
      <c r="C56" s="21">
        <v>0</v>
      </c>
      <c r="D56" s="21">
        <v>0</v>
      </c>
      <c r="E56" s="21">
        <f t="shared" si="12"/>
        <v>0</v>
      </c>
      <c r="F56" s="21">
        <v>0</v>
      </c>
      <c r="G56" s="21">
        <v>0</v>
      </c>
      <c r="H56" s="21">
        <f t="shared" si="13"/>
        <v>0</v>
      </c>
    </row>
    <row r="57" spans="1:8" x14ac:dyDescent="0.2">
      <c r="A57" s="15" t="s">
        <v>63</v>
      </c>
      <c r="B57" s="16"/>
      <c r="C57" s="18">
        <v>2435887.02</v>
      </c>
      <c r="D57" s="18">
        <f>D64</f>
        <v>-2435887.02</v>
      </c>
      <c r="E57" s="18">
        <f>C57+D57</f>
        <v>0</v>
      </c>
      <c r="F57" s="18">
        <v>0</v>
      </c>
      <c r="G57" s="18">
        <v>0</v>
      </c>
      <c r="H57" s="18">
        <f>SUM(H64)</f>
        <v>0</v>
      </c>
    </row>
    <row r="58" spans="1:8" hidden="1" x14ac:dyDescent="0.2">
      <c r="A58" s="19"/>
      <c r="B58" s="20" t="s">
        <v>64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">
      <c r="A59" s="19"/>
      <c r="B59" s="20" t="s">
        <v>65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">
      <c r="A60" s="19"/>
      <c r="B60" s="20" t="s">
        <v>66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">
      <c r="A61" s="19"/>
      <c r="B61" s="20" t="s">
        <v>67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">
      <c r="A62" s="19"/>
      <c r="B62" s="20" t="s">
        <v>68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">
      <c r="A63" s="19"/>
      <c r="B63" s="20" t="s">
        <v>69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">
      <c r="A64" s="19"/>
      <c r="B64" s="20" t="s">
        <v>70</v>
      </c>
      <c r="C64" s="21">
        <v>2435887.02</v>
      </c>
      <c r="D64" s="21">
        <v>-2435887.02</v>
      </c>
      <c r="E64" s="21">
        <f>C64+D64</f>
        <v>0</v>
      </c>
      <c r="F64" s="21">
        <v>0</v>
      </c>
      <c r="G64" s="21">
        <v>0</v>
      </c>
      <c r="H64" s="21">
        <f t="shared" ref="H64" si="14">E64-F64</f>
        <v>0</v>
      </c>
    </row>
    <row r="65" spans="1:8" hidden="1" x14ac:dyDescent="0.2">
      <c r="A65" s="15" t="s">
        <v>71</v>
      </c>
      <c r="B65" s="16"/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</row>
    <row r="66" spans="1:8" hidden="1" x14ac:dyDescent="0.2">
      <c r="A66" s="19"/>
      <c r="B66" s="20" t="s">
        <v>72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hidden="1" x14ac:dyDescent="0.2">
      <c r="A67" s="19"/>
      <c r="B67" s="20" t="s">
        <v>73</v>
      </c>
      <c r="C67" s="21">
        <v>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hidden="1" x14ac:dyDescent="0.2">
      <c r="A68" s="19"/>
      <c r="B68" s="20" t="s">
        <v>74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">
      <c r="A69" s="15" t="s">
        <v>75</v>
      </c>
      <c r="B69" s="16"/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</row>
    <row r="70" spans="1:8" hidden="1" x14ac:dyDescent="0.2">
      <c r="A70" s="19"/>
      <c r="B70" s="20" t="s">
        <v>76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hidden="1" x14ac:dyDescent="0.2">
      <c r="A71" s="19"/>
      <c r="B71" s="20" t="s">
        <v>77</v>
      </c>
      <c r="C71" s="21">
        <v>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hidden="1" x14ac:dyDescent="0.2">
      <c r="A72" s="19"/>
      <c r="B72" s="20" t="s">
        <v>78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hidden="1" x14ac:dyDescent="0.2">
      <c r="A73" s="19"/>
      <c r="B73" s="20" t="s">
        <v>79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hidden="1" x14ac:dyDescent="0.2">
      <c r="A74" s="19"/>
      <c r="B74" s="20" t="s">
        <v>80</v>
      </c>
      <c r="C74" s="21">
        <v>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hidden="1" x14ac:dyDescent="0.2">
      <c r="A75" s="19"/>
      <c r="B75" s="20" t="s">
        <v>81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hidden="1" x14ac:dyDescent="0.2">
      <c r="A76" s="23"/>
      <c r="B76" s="24" t="s">
        <v>82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</row>
    <row r="77" spans="1:8" x14ac:dyDescent="0.2">
      <c r="A77" s="26"/>
      <c r="B77" s="27" t="s">
        <v>83</v>
      </c>
      <c r="C77" s="28">
        <f>C5+C13+C23+C33+C43+C57+C65+C69</f>
        <v>61711091.020000011</v>
      </c>
      <c r="D77" s="28">
        <f>D5+D13+D23+D33+D43+D57+D65+D69</f>
        <v>46879467.749999993</v>
      </c>
      <c r="E77" s="28">
        <f t="shared" ref="E77:G77" si="15">E5+E13+E23+E33+E43+E57+E65+E69</f>
        <v>108590558.77000001</v>
      </c>
      <c r="F77" s="28">
        <f t="shared" si="15"/>
        <v>105235257.22999999</v>
      </c>
      <c r="G77" s="28">
        <f t="shared" si="15"/>
        <v>105235257.22999999</v>
      </c>
      <c r="H77" s="28">
        <f>H5+H13+H23+H33+H43+H57+H65+H69</f>
        <v>3355301.5399999996</v>
      </c>
    </row>
    <row r="79" spans="1:8" x14ac:dyDescent="0.2">
      <c r="A79" s="29" t="s">
        <v>84</v>
      </c>
      <c r="B79" s="29"/>
      <c r="C79" s="29"/>
      <c r="D79" s="29"/>
      <c r="E79" s="29"/>
      <c r="F79" s="29"/>
      <c r="G79" s="29"/>
      <c r="H79" s="29"/>
    </row>
    <row r="84" spans="2:7" x14ac:dyDescent="0.2">
      <c r="B84" s="30" t="s">
        <v>85</v>
      </c>
      <c r="F84" s="31"/>
      <c r="G84" s="31"/>
    </row>
    <row r="85" spans="2:7" x14ac:dyDescent="0.2">
      <c r="B85" s="32" t="s">
        <v>86</v>
      </c>
      <c r="C85" s="32"/>
      <c r="F85" s="33" t="s">
        <v>87</v>
      </c>
      <c r="G85" s="33"/>
    </row>
    <row r="86" spans="2:7" x14ac:dyDescent="0.2">
      <c r="B86" s="34" t="s">
        <v>88</v>
      </c>
      <c r="C86" s="34"/>
      <c r="F86" s="34" t="s">
        <v>89</v>
      </c>
      <c r="G86" s="34"/>
    </row>
    <row r="87" spans="2:7" x14ac:dyDescent="0.2">
      <c r="B87" s="34" t="s">
        <v>90</v>
      </c>
      <c r="C87" s="34"/>
      <c r="F87" s="34"/>
      <c r="G87" s="34"/>
    </row>
  </sheetData>
  <sheetProtection formatCells="0" formatColumns="0" formatRows="0" autoFilter="0"/>
  <mergeCells count="10">
    <mergeCell ref="B86:C86"/>
    <mergeCell ref="F86:G87"/>
    <mergeCell ref="B87:C87"/>
    <mergeCell ref="A1:H1"/>
    <mergeCell ref="A2:B4"/>
    <mergeCell ref="C2:G2"/>
    <mergeCell ref="H2:H3"/>
    <mergeCell ref="F84:G84"/>
    <mergeCell ref="B85:C85"/>
    <mergeCell ref="F85:G85"/>
  </mergeCells>
  <printOptions horizontalCentered="1"/>
  <pageMargins left="0.70866141732283472" right="0.70866141732283472" top="0.39370078740157483" bottom="0.55118110236220474" header="0.31496062992125984" footer="0.31496062992125984"/>
  <pageSetup scale="79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2019-01-24T22:58:21Z</dcterms:created>
  <dcterms:modified xsi:type="dcterms:W3CDTF">2019-01-24T22:59:11Z</dcterms:modified>
</cp:coreProperties>
</file>