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8_{885DE520-25E6-4E60-A100-A0060FC35604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F16" i="4" s="1"/>
  <c r="E19" i="4"/>
  <c r="D19" i="4"/>
  <c r="C19" i="4"/>
  <c r="B19" i="4"/>
  <c r="B16" i="4" s="1"/>
  <c r="G18" i="4"/>
  <c r="G17" i="4"/>
  <c r="E16" i="4"/>
  <c r="G14" i="4"/>
  <c r="G13" i="4"/>
  <c r="G12" i="4"/>
  <c r="F11" i="4"/>
  <c r="E11" i="4"/>
  <c r="D11" i="4"/>
  <c r="C11" i="4"/>
  <c r="B11" i="4"/>
  <c r="G10" i="4"/>
  <c r="G9" i="4"/>
  <c r="G8" i="4"/>
  <c r="G7" i="4" s="1"/>
  <c r="F7" i="4"/>
  <c r="F4" i="4" s="1"/>
  <c r="E7" i="4"/>
  <c r="D7" i="4"/>
  <c r="D4" i="4" s="1"/>
  <c r="C7" i="4"/>
  <c r="C4" i="4" s="1"/>
  <c r="B7" i="4"/>
  <c r="G6" i="4"/>
  <c r="G5" i="4"/>
  <c r="B4" i="4"/>
  <c r="H77" i="3"/>
  <c r="H76" i="3"/>
  <c r="H75" i="3"/>
  <c r="H74" i="3"/>
  <c r="G73" i="3"/>
  <c r="F73" i="3"/>
  <c r="E73" i="3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66" i="1" l="1"/>
  <c r="H70" i="1"/>
  <c r="H108" i="1"/>
  <c r="H128" i="1"/>
  <c r="H132" i="1"/>
  <c r="F5" i="3"/>
  <c r="H16" i="3"/>
  <c r="H25" i="3"/>
  <c r="H62" i="3"/>
  <c r="F42" i="3"/>
  <c r="F79" i="3" s="1"/>
  <c r="H53" i="3"/>
  <c r="D26" i="2"/>
  <c r="C26" i="2"/>
  <c r="H88" i="1"/>
  <c r="H43" i="1"/>
  <c r="H23" i="1"/>
  <c r="C4" i="1"/>
  <c r="G4" i="1"/>
  <c r="D4" i="1"/>
  <c r="B27" i="4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79" i="1"/>
  <c r="F4" i="1"/>
  <c r="H33" i="1"/>
  <c r="H53" i="1"/>
  <c r="H57" i="1"/>
  <c r="D79" i="1"/>
  <c r="B26" i="2"/>
  <c r="F26" i="2"/>
  <c r="D5" i="3"/>
  <c r="D79" i="3" s="1"/>
  <c r="H36" i="3"/>
  <c r="H43" i="3"/>
  <c r="F27" i="4"/>
  <c r="D16" i="4"/>
  <c r="D27" i="4" s="1"/>
  <c r="E5" i="3"/>
  <c r="H6" i="3"/>
  <c r="H5" i="3" s="1"/>
  <c r="G16" i="2"/>
  <c r="G5" i="2"/>
  <c r="E79" i="1"/>
  <c r="H80" i="1"/>
  <c r="E4" i="1"/>
  <c r="H5" i="1"/>
  <c r="E42" i="3"/>
  <c r="H42" i="3" s="1"/>
  <c r="G11" i="4"/>
  <c r="G4" i="4" s="1"/>
  <c r="G26" i="2" l="1"/>
  <c r="H79" i="1"/>
  <c r="G154" i="1"/>
  <c r="C154" i="1"/>
  <c r="F154" i="1"/>
  <c r="D154" i="1"/>
  <c r="G27" i="4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<sst xmlns="http://schemas.openxmlformats.org/spreadsheetml/2006/main" count="497" uniqueCount="336">
  <si>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</si>
  <si>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</si>
  <si>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</si>
  <si>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</si>
  <si>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</si>
  <si>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</si>
  <si>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</si>
  <si>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</si>
  <si>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</si>
  <si>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</si>
  <si>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</si>
  <si>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</si>
  <si>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</si>
  <si>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</si>
  <si>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</si>
  <si>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</si>
  <si>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</si>
  <si>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</si>
  <si>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</si>
  <si>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</si>
  <si>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</si>
  <si>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</si>
  <si>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</si>
  <si>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</si>
  <si>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</si>
  <si>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</si>
  <si>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</si>
  <si>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</si>
  <si>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</si>
  <si>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</si>
  <si>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</si>
  <si>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</si>
  <si>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</si>
  <si>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</si>
  <si>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</si>
  <si>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</si>
  <si>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</si>
  <si>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</si>
  <si>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</si>
  <si>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</si>
  <si>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</si>
  <si>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</si>
  <si>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</si>
  <si>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</si>
  <si>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</si>
  <si>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</si>
  <si>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</si>
  <si>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</si>
  <si>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</si>
  <si>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</si>
  <si>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</si>
  <si>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</si>
  <si>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</si>
  <si>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</si>
  <si>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</si>
  <si>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</si>
  <si>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</si>
  <si>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</si>
  <si>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</si>
  <si>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</si>
  <si>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</si>
  <si>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</si>
  <si>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</si>
  <si>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</si>
  <si>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</si>
  <si>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</si>
  <si>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</si>
  <si>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</si>
  <si>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</si>
  <si>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</si>
  <si>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</si>
  <si>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</si>
  <si>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</si>
  <si>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</si>
  <si>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</si>
  <si>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</si>
  <si>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</si>
  <si>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</si>
  <si>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</si>
  <si>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</si>
  <si>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</si>
  <si>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</si>
  <si>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</si>
  <si>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</si>
  <si>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</si>
  <si>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</si>
  <si>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</si>
  <si>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</si>
  <si>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</si>
  <si>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</si>
  <si>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</si>
  <si>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</si>
  <si>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</si>
  <si>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</si>
  <si>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</si>
  <si>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</si>
  <si>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</si>
  <si>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</si>
  <si>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</si>
  <si>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</si>
  <si>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</si>
  <si>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</si>
  <si>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</si>
  <si>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</si>
  <si>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</si>
  <si>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</si>
  <si>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</si>
  <si>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</si>
  <si>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</si>
  <si>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</si>
  <si>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</si>
  <si>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</si>
  <si>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</si>
  <si>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</si>
  <si>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</si>
  <si>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</si>
  <si>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</si>
  <si>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</si>
  <si>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</si>
  <si>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</si>
  <si>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</si>
  <si>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</si>
  <si>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</si>
  <si>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</si>
  <si>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</si>
  <si>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</si>
  <si>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</si>
  <si>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</si>
  <si>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</si>
  <si>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</si>
  <si>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</si>
  <si>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</si>
  <si>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</si>
  <si>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</si>
  <si>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</si>
  <si>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</si>
  <si>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</si>
  <si>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</si>
  <si>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</si>
  <si>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</si>
  <si>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</si>
  <si>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</si>
  <si>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</si>
  <si>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</si>
  <si>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</si>
  <si>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</si>
  <si>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</si>
  <si>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</si>
  <si>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</si>
  <si>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</si>
  <si>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</si>
  <si>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</si>
  <si>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</si>
  <si>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</si>
  <si>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</si>
  <si>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</si>
  <si>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</si>
  <si>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</si>
  <si>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</si>
  <si>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</si>
  <si>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</si>
  <si>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</si>
  <si>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</si>
  <si>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</si>
  <si>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</si>
  <si>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</si>
  <si>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</si>
  <si>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</si>
  <si>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</si>
  <si>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</si>
  <si>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</si>
  <si>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</si>
  <si>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</si>
  <si>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</si>
  <si>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</si>
  <si>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</si>
  <si>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</si>
  <si>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</si>
  <si>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</si>
  <si>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</si>
  <si>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</si>
  <si>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</si>
  <si>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</si>
  <si>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</si>
  <si>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</si>
  <si>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</si>
  <si>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</si>
  <si>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</si>
  <si>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</si>
  <si>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</si>
  <si>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</si>
  <si>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</si>
  <si>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</si>
  <si>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</si>
  <si>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</si>
  <si>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</si>
  <si>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</si>
  <si>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</si>
  <si>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</si>
  <si>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</si>
  <si>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</si>
  <si>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</si>
  <si>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</si>
  <si>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</si>
  <si>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</si>
  <si>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</si>
  <si>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</si>
  <si>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</si>
  <si>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</si>
  <si>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</si>
  <si>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</si>
  <si>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</si>
  <si>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</si>
  <si>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</si>
  <si>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</si>
  <si>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</si>
  <si>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</si>
  <si>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</si>
  <si>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</si>
  <si>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</si>
  <si>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</si>
  <si>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</si>
  <si>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</si>
  <si>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</si>
  <si>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</si>
  <si>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</si>
  <si>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</si>
  <si>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</si>
  <si>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</si>
  <si>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</si>
  <si>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</si>
  <si>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</si>
  <si>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</si>
  <si>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</si>
  <si>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</si>
  <si>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</si>
  <si>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</si>
  <si>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</si>
  <si>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</si>
  <si>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</si>
  <si>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</si>
  <si>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</si>
  <si>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</si>
  <si>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</si>
  <si>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</si>
  <si>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</si>
  <si>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</si>
  <si>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</si>
  <si>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</si>
  <si>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</si>
  <si>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</si>
  <si>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</si>
  <si>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</si>
  <si>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</si>
  <si>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</si>
  <si>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</si>
  <si>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</si>
  <si>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</si>
  <si>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</si>
  <si>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</si>
  <si>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</si>
  <si>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</si>
  <si>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</si>
  <si>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</si>
  <si>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</si>
  <si>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</si>
  <si>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</si>
  <si>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</si>
  <si>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</si>
  <si>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</si>
  <si>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</si>
  <si>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</si>
  <si>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</si>
  <si>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</si>
  <si>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</si>
  <si>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</si>
  <si>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</si>
  <si>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</si>
  <si>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</si>
  <si>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</si>
  <si>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</si>
  <si>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</si>
  <si>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</si>
  <si>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</si>
  <si>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</si>
  <si>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</si>
  <si>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</si>
  <si>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</si>
  <si>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</si>
  <si>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</si>
  <si>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</si>
  <si>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</si>
  <si>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</si>
  <si>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</si>
  <si>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</si>
  <si>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</si>
  <si>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</si>
  <si>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</si>
  <si>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</si>
  <si>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</si>
  <si>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</si>
  <si>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</si>
  <si>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</si>
  <si>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</si>
  <si>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</si>
  <si>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</si>
  <si>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</si>
  <si>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</si>
  <si>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</si>
  <si>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</si>
  <si>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</si>
  <si>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</si>
  <si>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</si>
  <si>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</si>
  <si>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</si>
  <si>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</si>
  <si>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</si>
  <si>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</si>
  <si>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</si>
  <si>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</si>
  <si>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</si>
  <si>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</si>
  <si>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</si>
  <si>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</si>
  <si>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</si>
  <si>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</si>
  <si>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</si>
  <si>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2022
PESOS</t>
  </si>
  <si>
    <t>UNIVERSIDAD TECNOLOGICA DEL NORTE DE GUANAJUATO
Estado Analítico del Ejercicio del Presupuesto de Egresos Detallado - LDF
Clasificación Funcional (Finalidad y Función)
al 31 de Marzo de 2022
PESOS</t>
  </si>
  <si>
    <t>UNIVERSIDAD TECNOLOGICA DEL NORTE DE GUANAJUATO
Estado Analítico del Ejercicio del Presupuesto de Egresos Detallado - LDF
Clasificación de Servicios Personales por Categoría
al 31 de Marzo de 2022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</si>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</sst>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2" fillId="0" borderId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6" fillId="0" borderId="0" xfId="3" applyAlignment="1" applyProtection="1">
      <alignment horizontal="center"/>
      <protection locked="0"/>
    </xf>
    <xf numFmtId="0" fontId="6" fillId="0" borderId="14" xfId="2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 xr:uid="{00000000-0005-0000-0000-000001000000}"/>
    <cellStyle name="Normal 2 2 2" xfId="2" xr:uid="{B27612A7-23EE-4368-9B42-12098AC9088A}"/>
    <cellStyle name="Normal 4" xfId="3" xr:uid="{A90F111A-2BF9-47B1-A32F-3417CE613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0" workbookViewId="0">
      <selection activeCell="B162" sqref="B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61090211.560000002</v>
      </c>
      <c r="D4" s="5">
        <f t="shared" ref="D4:H4" si="0">D5+D13+D23+D33+D43+D53+D57+D66+D70</f>
        <v>5134208</v>
      </c>
      <c r="E4" s="5">
        <f t="shared" si="0"/>
        <v>66224419.560000002</v>
      </c>
      <c r="F4" s="5">
        <f t="shared" si="0"/>
        <v>16863498.68</v>
      </c>
      <c r="G4" s="5">
        <f t="shared" si="0"/>
        <v>16863498.68</v>
      </c>
      <c r="H4" s="5">
        <f t="shared" si="0"/>
        <v>49360920.879999995</v>
      </c>
    </row>
    <row r="5" spans="1:8">
      <c r="A5" s="61" t="s">
        <v>9</v>
      </c>
      <c r="B5" s="62"/>
      <c r="C5" s="6">
        <f>SUM(C6:C12)</f>
        <v>43106342.210000008</v>
      </c>
      <c r="D5" s="6">
        <f t="shared" ref="D5:H5" si="1">SUM(D6:D12)</f>
        <v>105000</v>
      </c>
      <c r="E5" s="6">
        <f t="shared" si="1"/>
        <v>43211342.210000008</v>
      </c>
      <c r="F5" s="6">
        <f t="shared" si="1"/>
        <v>15869786.609999999</v>
      </c>
      <c r="G5" s="6">
        <f t="shared" si="1"/>
        <v>15869786.609999999</v>
      </c>
      <c r="H5" s="6">
        <f t="shared" si="1"/>
        <v>27341555.600000001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2844695.37</v>
      </c>
      <c r="G6" s="7">
        <v>2844695.37</v>
      </c>
      <c r="H6" s="7">
        <f>E6-F6</f>
        <v>5020156.51</v>
      </c>
    </row>
    <row r="7" spans="1:8">
      <c r="A7" s="35" t="s">
        <v>144</v>
      </c>
      <c r="B7" s="36" t="s">
        <v>11</v>
      </c>
      <c r="C7" s="7">
        <v>13556509.720000001</v>
      </c>
      <c r="D7" s="7">
        <v>105000</v>
      </c>
      <c r="E7" s="7">
        <f t="shared" ref="E7:E12" si="2">C7+D7</f>
        <v>13661509.720000001</v>
      </c>
      <c r="F7" s="7">
        <v>5334083.33</v>
      </c>
      <c r="G7" s="7">
        <v>5334083.33</v>
      </c>
      <c r="H7" s="7">
        <f t="shared" ref="H7:H70" si="3">E7-F7</f>
        <v>8327426.3900000006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1464.32</v>
      </c>
      <c r="G8" s="7">
        <v>1464.32</v>
      </c>
      <c r="H8" s="7">
        <f t="shared" si="3"/>
        <v>5038620.17</v>
      </c>
    </row>
    <row r="9" spans="1:8">
      <c r="A9" s="35" t="s">
        <v>146</v>
      </c>
      <c r="B9" s="36" t="s">
        <v>13</v>
      </c>
      <c r="C9" s="7">
        <v>7860143.0300000003</v>
      </c>
      <c r="D9" s="7">
        <v>0</v>
      </c>
      <c r="E9" s="7">
        <f t="shared" si="2"/>
        <v>7860143.0300000003</v>
      </c>
      <c r="F9" s="7">
        <v>3960577.23</v>
      </c>
      <c r="G9" s="7">
        <v>3960577.23</v>
      </c>
      <c r="H9" s="7">
        <f t="shared" si="3"/>
        <v>3899565.8000000003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0</v>
      </c>
      <c r="E10" s="7">
        <f t="shared" si="2"/>
        <v>8004753.0899999999</v>
      </c>
      <c r="F10" s="7">
        <v>2973722.82</v>
      </c>
      <c r="G10" s="7">
        <v>2973722.82</v>
      </c>
      <c r="H10" s="7">
        <f t="shared" si="3"/>
        <v>5031030.2699999996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755243.54</v>
      </c>
      <c r="G12" s="7">
        <v>755243.54</v>
      </c>
      <c r="H12" s="7">
        <f t="shared" si="3"/>
        <v>24756.459999999963</v>
      </c>
    </row>
    <row r="13" spans="1:8">
      <c r="A13" s="61" t="s">
        <v>17</v>
      </c>
      <c r="B13" s="62"/>
      <c r="C13" s="6">
        <f>SUM(C14:C22)</f>
        <v>2251974.36</v>
      </c>
      <c r="D13" s="6">
        <f t="shared" ref="D13:G13" si="4">SUM(D14:D22)</f>
        <v>323450</v>
      </c>
      <c r="E13" s="6">
        <f t="shared" si="4"/>
        <v>2575424.3600000003</v>
      </c>
      <c r="F13" s="6">
        <f t="shared" si="4"/>
        <v>70965.5</v>
      </c>
      <c r="G13" s="6">
        <f t="shared" si="4"/>
        <v>70965.5</v>
      </c>
      <c r="H13" s="6">
        <f t="shared" si="3"/>
        <v>2504458.8600000003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11000</v>
      </c>
      <c r="E14" s="7">
        <f t="shared" ref="E14:E22" si="5">C14+D14</f>
        <v>678080.83</v>
      </c>
      <c r="F14" s="7">
        <v>6376.08</v>
      </c>
      <c r="G14" s="7">
        <v>6376.08</v>
      </c>
      <c r="H14" s="7">
        <f t="shared" si="3"/>
        <v>671704.75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24000</v>
      </c>
      <c r="E15" s="7">
        <f t="shared" si="5"/>
        <v>101336.35</v>
      </c>
      <c r="F15" s="7">
        <v>1334.6</v>
      </c>
      <c r="G15" s="7">
        <v>1334.6</v>
      </c>
      <c r="H15" s="7">
        <f t="shared" si="3"/>
        <v>100001.75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23500</v>
      </c>
      <c r="E17" s="7">
        <f t="shared" si="5"/>
        <v>334233.99</v>
      </c>
      <c r="F17" s="7">
        <v>5580.76</v>
      </c>
      <c r="G17" s="7">
        <v>5580.76</v>
      </c>
      <c r="H17" s="7">
        <f t="shared" si="3"/>
        <v>328653.23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2290.91</v>
      </c>
      <c r="G18" s="7">
        <v>2290.91</v>
      </c>
      <c r="H18" s="7">
        <f t="shared" si="3"/>
        <v>74413.759999999995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43941.78</v>
      </c>
      <c r="G19" s="7">
        <v>43941.78</v>
      </c>
      <c r="H19" s="7">
        <f t="shared" si="3"/>
        <v>884719.5</v>
      </c>
    </row>
    <row r="20" spans="1:8">
      <c r="A20" s="35" t="s">
        <v>156</v>
      </c>
      <c r="B20" s="36" t="s">
        <v>24</v>
      </c>
      <c r="C20" s="7">
        <v>86844.1</v>
      </c>
      <c r="D20" s="7">
        <v>0</v>
      </c>
      <c r="E20" s="7">
        <f t="shared" si="5"/>
        <v>86844.1</v>
      </c>
      <c r="F20" s="7">
        <v>0</v>
      </c>
      <c r="G20" s="7">
        <v>0</v>
      </c>
      <c r="H20" s="7">
        <f t="shared" si="3"/>
        <v>86844.1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254450</v>
      </c>
      <c r="E22" s="7">
        <f t="shared" si="5"/>
        <v>369563.14</v>
      </c>
      <c r="F22" s="7">
        <v>11441.37</v>
      </c>
      <c r="G22" s="7">
        <v>11441.37</v>
      </c>
      <c r="H22" s="7">
        <f t="shared" si="3"/>
        <v>358121.77</v>
      </c>
    </row>
    <row r="23" spans="1:8">
      <c r="A23" s="61" t="s">
        <v>27</v>
      </c>
      <c r="B23" s="62"/>
      <c r="C23" s="6">
        <f>SUM(C24:C32)</f>
        <v>15131894.989999998</v>
      </c>
      <c r="D23" s="6">
        <f t="shared" ref="D23:G23" si="6">SUM(D24:D32)</f>
        <v>3028758</v>
      </c>
      <c r="E23" s="6">
        <f t="shared" si="6"/>
        <v>18160652.989999998</v>
      </c>
      <c r="F23" s="6">
        <f t="shared" si="6"/>
        <v>829746.57000000007</v>
      </c>
      <c r="G23" s="6">
        <f t="shared" si="6"/>
        <v>829746.57000000007</v>
      </c>
      <c r="H23" s="6">
        <f t="shared" si="3"/>
        <v>17330906.419999998</v>
      </c>
    </row>
    <row r="24" spans="1:8">
      <c r="A24" s="35" t="s">
        <v>159</v>
      </c>
      <c r="B24" s="36" t="s">
        <v>28</v>
      </c>
      <c r="C24" s="7">
        <v>1718790.52</v>
      </c>
      <c r="D24" s="7">
        <v>0</v>
      </c>
      <c r="E24" s="7">
        <f t="shared" ref="E24:E32" si="7">C24+D24</f>
        <v>1718790.52</v>
      </c>
      <c r="F24" s="7">
        <v>357355.49</v>
      </c>
      <c r="G24" s="7">
        <v>357355.49</v>
      </c>
      <c r="H24" s="7">
        <f t="shared" si="3"/>
        <v>1361435.03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0</v>
      </c>
      <c r="G25" s="7">
        <v>0</v>
      </c>
      <c r="H25" s="7">
        <f t="shared" si="3"/>
        <v>707659.66</v>
      </c>
    </row>
    <row r="26" spans="1:8">
      <c r="A26" s="35" t="s">
        <v>161</v>
      </c>
      <c r="B26" s="36" t="s">
        <v>30</v>
      </c>
      <c r="C26" s="7">
        <v>3624321.06</v>
      </c>
      <c r="D26" s="7">
        <v>396560</v>
      </c>
      <c r="E26" s="7">
        <f t="shared" si="7"/>
        <v>4020881.06</v>
      </c>
      <c r="F26" s="7">
        <v>51231.16</v>
      </c>
      <c r="G26" s="7">
        <v>51231.16</v>
      </c>
      <c r="H26" s="7">
        <f t="shared" si="3"/>
        <v>3969649.9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15261.77</v>
      </c>
      <c r="G27" s="7">
        <v>15261.77</v>
      </c>
      <c r="H27" s="7">
        <f t="shared" si="3"/>
        <v>702096.73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1988496.62</v>
      </c>
      <c r="E28" s="7">
        <f t="shared" si="7"/>
        <v>7765782.5300000003</v>
      </c>
      <c r="F28" s="7">
        <v>73685.91</v>
      </c>
      <c r="G28" s="7">
        <v>73685.91</v>
      </c>
      <c r="H28" s="7">
        <f t="shared" si="3"/>
        <v>7692096.6200000001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0</v>
      </c>
      <c r="G29" s="7">
        <v>0</v>
      </c>
      <c r="H29" s="7">
        <f t="shared" si="3"/>
        <v>195499.86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22515.65</v>
      </c>
      <c r="G30" s="7">
        <v>22515.65</v>
      </c>
      <c r="H30" s="7">
        <f t="shared" si="3"/>
        <v>288760.15999999997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220000</v>
      </c>
      <c r="E31" s="7">
        <f t="shared" si="7"/>
        <v>261299.59</v>
      </c>
      <c r="F31" s="7">
        <v>0</v>
      </c>
      <c r="G31" s="7">
        <v>0</v>
      </c>
      <c r="H31" s="7">
        <f t="shared" si="3"/>
        <v>261299.59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309696.59000000003</v>
      </c>
      <c r="G32" s="7">
        <v>309696.59000000003</v>
      </c>
      <c r="H32" s="7">
        <f t="shared" si="3"/>
        <v>2152408.87</v>
      </c>
    </row>
    <row r="33" spans="1:8">
      <c r="A33" s="61" t="s">
        <v>37</v>
      </c>
      <c r="B33" s="62"/>
      <c r="C33" s="6">
        <f>SUM(C34:C42)</f>
        <v>600000</v>
      </c>
      <c r="D33" s="6">
        <f t="shared" ref="D33:G33" si="8">SUM(D34:D42)</f>
        <v>0</v>
      </c>
      <c r="E33" s="6">
        <f t="shared" si="8"/>
        <v>600000</v>
      </c>
      <c r="F33" s="6">
        <f t="shared" si="8"/>
        <v>93000</v>
      </c>
      <c r="G33" s="6">
        <f t="shared" si="8"/>
        <v>93000</v>
      </c>
      <c r="H33" s="6">
        <f t="shared" si="3"/>
        <v>507000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0</v>
      </c>
      <c r="E37" s="7">
        <f t="shared" si="9"/>
        <v>600000</v>
      </c>
      <c r="F37" s="7">
        <v>93000</v>
      </c>
      <c r="G37" s="7">
        <v>93000</v>
      </c>
      <c r="H37" s="7">
        <f t="shared" si="3"/>
        <v>507000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0</v>
      </c>
      <c r="D43" s="6">
        <f t="shared" ref="D43:G43" si="10">SUM(D44:D52)</f>
        <v>1677000</v>
      </c>
      <c r="E43" s="6">
        <f t="shared" si="10"/>
        <v>1677000</v>
      </c>
      <c r="F43" s="6">
        <f t="shared" si="10"/>
        <v>0</v>
      </c>
      <c r="G43" s="6">
        <f t="shared" si="10"/>
        <v>0</v>
      </c>
      <c r="H43" s="6">
        <f t="shared" si="3"/>
        <v>1677000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26000</v>
      </c>
      <c r="E49" s="7">
        <f t="shared" si="11"/>
        <v>26000</v>
      </c>
      <c r="F49" s="7">
        <v>0</v>
      </c>
      <c r="G49" s="7">
        <v>0</v>
      </c>
      <c r="H49" s="7">
        <f t="shared" si="3"/>
        <v>26000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44189444</v>
      </c>
      <c r="D79" s="8">
        <f t="shared" ref="D79:H79" si="21">D80+D88+D98+D108+D118+D128+D132+D141+D145</f>
        <v>0</v>
      </c>
      <c r="E79" s="8">
        <f t="shared" si="21"/>
        <v>44189444</v>
      </c>
      <c r="F79" s="8">
        <f t="shared" si="21"/>
        <v>2795288.2199999997</v>
      </c>
      <c r="G79" s="8">
        <f t="shared" si="21"/>
        <v>2795288.2199999997</v>
      </c>
      <c r="H79" s="8">
        <f t="shared" si="21"/>
        <v>41394155.780000001</v>
      </c>
    </row>
    <row r="80" spans="1:8">
      <c r="A80" s="65" t="s">
        <v>9</v>
      </c>
      <c r="B80" s="66"/>
      <c r="C80" s="8">
        <f>SUM(C81:C87)</f>
        <v>39322801</v>
      </c>
      <c r="D80" s="8">
        <f t="shared" ref="D80:H80" si="22">SUM(D81:D87)</f>
        <v>0</v>
      </c>
      <c r="E80" s="8">
        <f t="shared" si="22"/>
        <v>39322801</v>
      </c>
      <c r="F80" s="8">
        <f t="shared" si="22"/>
        <v>2672659.36</v>
      </c>
      <c r="G80" s="8">
        <f t="shared" si="22"/>
        <v>2672659.36</v>
      </c>
      <c r="H80" s="8">
        <f t="shared" si="22"/>
        <v>36650141.640000001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558868.67000000004</v>
      </c>
      <c r="G81" s="9">
        <v>558868.67000000004</v>
      </c>
      <c r="H81" s="9">
        <f t="shared" ref="H81:H144" si="24">E81-F81</f>
        <v>7305983.21</v>
      </c>
    </row>
    <row r="82" spans="1:8">
      <c r="A82" s="35" t="s">
        <v>204</v>
      </c>
      <c r="B82" s="40" t="s">
        <v>11</v>
      </c>
      <c r="C82" s="9">
        <v>11456998.51</v>
      </c>
      <c r="D82" s="9">
        <v>0</v>
      </c>
      <c r="E82" s="7">
        <f t="shared" si="23"/>
        <v>11456998.51</v>
      </c>
      <c r="F82" s="9">
        <v>968641.71</v>
      </c>
      <c r="G82" s="9">
        <v>968641.71</v>
      </c>
      <c r="H82" s="9">
        <f t="shared" si="24"/>
        <v>10488356.800000001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0</v>
      </c>
      <c r="G83" s="9">
        <v>0</v>
      </c>
      <c r="H83" s="9">
        <f t="shared" si="24"/>
        <v>4293054.49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0</v>
      </c>
      <c r="E84" s="7">
        <f t="shared" si="23"/>
        <v>7860143.0300000003</v>
      </c>
      <c r="F84" s="9">
        <v>558375.53</v>
      </c>
      <c r="G84" s="9">
        <v>558375.53</v>
      </c>
      <c r="H84" s="9">
        <f t="shared" si="24"/>
        <v>7301767.5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0</v>
      </c>
      <c r="E85" s="7">
        <f t="shared" si="23"/>
        <v>7847753.0899999999</v>
      </c>
      <c r="F85" s="9">
        <v>586773.44999999995</v>
      </c>
      <c r="G85" s="9">
        <v>586773.44999999995</v>
      </c>
      <c r="H85" s="9">
        <f t="shared" si="24"/>
        <v>7260979.6399999997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639774.36</v>
      </c>
      <c r="D88" s="8">
        <f t="shared" ref="D88:G88" si="25">SUM(D89:D97)</f>
        <v>0</v>
      </c>
      <c r="E88" s="8">
        <f t="shared" si="25"/>
        <v>639774.36</v>
      </c>
      <c r="F88" s="8">
        <f t="shared" si="25"/>
        <v>0</v>
      </c>
      <c r="G88" s="8">
        <f t="shared" si="25"/>
        <v>0</v>
      </c>
      <c r="H88" s="8">
        <f t="shared" si="24"/>
        <v>639774.36</v>
      </c>
    </row>
    <row r="89" spans="1:8">
      <c r="A89" s="35" t="s">
        <v>210</v>
      </c>
      <c r="B89" s="40" t="s">
        <v>18</v>
      </c>
      <c r="C89" s="9">
        <v>171980.83</v>
      </c>
      <c r="D89" s="9">
        <v>-1120.25</v>
      </c>
      <c r="E89" s="7">
        <f t="shared" ref="E89:E97" si="26">C89+D89</f>
        <v>170860.58</v>
      </c>
      <c r="F89" s="9">
        <v>0</v>
      </c>
      <c r="G89" s="9">
        <v>0</v>
      </c>
      <c r="H89" s="9">
        <f t="shared" si="24"/>
        <v>170860.58</v>
      </c>
    </row>
    <row r="90" spans="1:8">
      <c r="A90" s="35" t="s">
        <v>211</v>
      </c>
      <c r="B90" s="40" t="s">
        <v>19</v>
      </c>
      <c r="C90" s="9">
        <v>10836.35</v>
      </c>
      <c r="D90" s="9">
        <v>-380</v>
      </c>
      <c r="E90" s="7">
        <f t="shared" si="26"/>
        <v>10456.35</v>
      </c>
      <c r="F90" s="9">
        <v>0</v>
      </c>
      <c r="G90" s="9">
        <v>0</v>
      </c>
      <c r="H90" s="9">
        <f t="shared" si="24"/>
        <v>10456.35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0</v>
      </c>
      <c r="E92" s="7">
        <f t="shared" si="26"/>
        <v>174533.99</v>
      </c>
      <c r="F92" s="9">
        <v>0</v>
      </c>
      <c r="G92" s="9">
        <v>0</v>
      </c>
      <c r="H92" s="9">
        <f t="shared" si="24"/>
        <v>174533.99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0</v>
      </c>
      <c r="G93" s="9">
        <v>0</v>
      </c>
      <c r="H93" s="9">
        <f t="shared" si="24"/>
        <v>64604.92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0</v>
      </c>
      <c r="G95" s="9">
        <v>0</v>
      </c>
      <c r="H95" s="9">
        <f t="shared" si="24"/>
        <v>17744.099999999999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0</v>
      </c>
      <c r="E97" s="7">
        <f t="shared" si="26"/>
        <v>80913.14</v>
      </c>
      <c r="F97" s="9">
        <v>0</v>
      </c>
      <c r="G97" s="9">
        <v>0</v>
      </c>
      <c r="H97" s="9">
        <f t="shared" si="24"/>
        <v>80913.14</v>
      </c>
    </row>
    <row r="98" spans="1:8">
      <c r="A98" s="65" t="s">
        <v>27</v>
      </c>
      <c r="B98" s="66"/>
      <c r="C98" s="8">
        <f>SUM(C99:C107)</f>
        <v>4226868.6399999997</v>
      </c>
      <c r="D98" s="8">
        <f t="shared" ref="D98:G98" si="27">SUM(D99:D107)</f>
        <v>0</v>
      </c>
      <c r="E98" s="8">
        <f t="shared" si="27"/>
        <v>4226868.6399999997</v>
      </c>
      <c r="F98" s="8">
        <f t="shared" si="27"/>
        <v>122628.86</v>
      </c>
      <c r="G98" s="8">
        <f t="shared" si="27"/>
        <v>122628.86</v>
      </c>
      <c r="H98" s="8">
        <f t="shared" si="24"/>
        <v>4104239.78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0</v>
      </c>
      <c r="E99" s="7">
        <f t="shared" ref="E99:E107" si="28">C99+D99</f>
        <v>398311.67999999999</v>
      </c>
      <c r="F99" s="9">
        <v>0</v>
      </c>
      <c r="G99" s="9">
        <v>0</v>
      </c>
      <c r="H99" s="9">
        <f t="shared" si="24"/>
        <v>398311.67999999999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0</v>
      </c>
      <c r="G100" s="9">
        <v>0</v>
      </c>
      <c r="H100" s="9">
        <f t="shared" si="24"/>
        <v>20060.100000000002</v>
      </c>
    </row>
    <row r="101" spans="1:8">
      <c r="A101" s="35" t="s">
        <v>221</v>
      </c>
      <c r="B101" s="40" t="s">
        <v>30</v>
      </c>
      <c r="C101" s="9">
        <v>1486087.83</v>
      </c>
      <c r="D101" s="9">
        <v>40000</v>
      </c>
      <c r="E101" s="7">
        <f t="shared" si="28"/>
        <v>1526087.83</v>
      </c>
      <c r="F101" s="9">
        <v>0</v>
      </c>
      <c r="G101" s="9">
        <v>0</v>
      </c>
      <c r="H101" s="9">
        <f t="shared" si="24"/>
        <v>1526087.83</v>
      </c>
    </row>
    <row r="102" spans="1:8">
      <c r="A102" s="35" t="s">
        <v>222</v>
      </c>
      <c r="B102" s="40" t="s">
        <v>31</v>
      </c>
      <c r="C102" s="9">
        <v>91674.02</v>
      </c>
      <c r="D102" s="9">
        <v>0</v>
      </c>
      <c r="E102" s="7">
        <f t="shared" si="28"/>
        <v>91674.02</v>
      </c>
      <c r="F102" s="9">
        <v>0</v>
      </c>
      <c r="G102" s="9">
        <v>0</v>
      </c>
      <c r="H102" s="9">
        <f t="shared" si="24"/>
        <v>91674.02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-38503.379999999997</v>
      </c>
      <c r="E103" s="7">
        <f t="shared" si="28"/>
        <v>1072712.08</v>
      </c>
      <c r="F103" s="9">
        <v>0</v>
      </c>
      <c r="G103" s="9">
        <v>0</v>
      </c>
      <c r="H103" s="9">
        <f t="shared" si="24"/>
        <v>1072712.08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226</v>
      </c>
      <c r="B106" s="40" t="s">
        <v>35</v>
      </c>
      <c r="C106" s="9">
        <v>26299.59</v>
      </c>
      <c r="D106" s="9">
        <v>0</v>
      </c>
      <c r="E106" s="7">
        <f t="shared" si="28"/>
        <v>26299.59</v>
      </c>
      <c r="F106" s="9">
        <v>0</v>
      </c>
      <c r="G106" s="9">
        <v>0</v>
      </c>
      <c r="H106" s="9">
        <f t="shared" si="24"/>
        <v>26299.59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122628.86</v>
      </c>
      <c r="G107" s="9">
        <v>122628.86</v>
      </c>
      <c r="H107" s="9">
        <f t="shared" si="24"/>
        <v>733354.69000000006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105279655.56</v>
      </c>
      <c r="D154" s="8">
        <f t="shared" ref="D154:H154" si="42">D4+D79</f>
        <v>5134208</v>
      </c>
      <c r="E154" s="8">
        <f t="shared" si="42"/>
        <v>110413863.56</v>
      </c>
      <c r="F154" s="8">
        <f t="shared" si="42"/>
        <v>19658786.899999999</v>
      </c>
      <c r="G154" s="8">
        <f t="shared" si="42"/>
        <v>19658786.899999999</v>
      </c>
      <c r="H154" s="8">
        <f t="shared" si="42"/>
        <v>90755076.659999996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7">
      <c r="B162" s="84" t="s">
        <v>331</v>
      </c>
      <c r="C162" s="84"/>
      <c r="D162" s="83"/>
      <c r="E162" s="85"/>
      <c r="F162" s="85"/>
      <c r="G162" s="85"/>
    </row>
    <row r="163" spans="2:7">
      <c r="B163" s="84" t="s">
        <v>332</v>
      </c>
      <c r="C163" s="84"/>
      <c r="D163" s="83"/>
      <c r="E163" s="84" t="s">
        <v>333</v>
      </c>
      <c r="F163" s="84"/>
      <c r="G163" s="84"/>
    </row>
    <row r="164" spans="2:7">
      <c r="B164" s="84" t="s">
        <v>334</v>
      </c>
      <c r="C164" s="84"/>
      <c r="D164" s="83"/>
      <c r="E164" s="84" t="s">
        <v>335</v>
      </c>
      <c r="F164" s="84"/>
      <c r="G164" s="84"/>
    </row>
  </sheetData>
  <mergeCells count="31">
    <mergeCell ref="B162:C162"/>
    <mergeCell ref="E162:G162"/>
    <mergeCell ref="B163:C163"/>
    <mergeCell ref="E163:G163"/>
    <mergeCell ref="B164:C164"/>
    <mergeCell ref="E164:G164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tabSelected="1" workbookViewId="0">
      <selection activeCell="H41" sqref="H41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5134208</v>
      </c>
      <c r="D5" s="8">
        <f t="shared" si="0"/>
        <v>66224419.559999995</v>
      </c>
      <c r="E5" s="8">
        <f t="shared" si="0"/>
        <v>16863498.68</v>
      </c>
      <c r="F5" s="8">
        <f t="shared" si="0"/>
        <v>16863498.68</v>
      </c>
      <c r="G5" s="8">
        <f t="shared" si="0"/>
        <v>49360920.879999995</v>
      </c>
    </row>
    <row r="6" spans="1:7">
      <c r="A6" s="18" t="s">
        <v>322</v>
      </c>
      <c r="B6" s="9">
        <v>5474794.0599999996</v>
      </c>
      <c r="C6" s="9">
        <v>174000</v>
      </c>
      <c r="D6" s="9">
        <f>B6+C6</f>
        <v>5648794.0599999996</v>
      </c>
      <c r="E6" s="9">
        <v>1387304.49</v>
      </c>
      <c r="F6" s="9">
        <v>1387304.49</v>
      </c>
      <c r="G6" s="9">
        <f>D6-E6</f>
        <v>4261489.5699999994</v>
      </c>
    </row>
    <row r="7" spans="1:7">
      <c r="A7" s="18" t="s">
        <v>323</v>
      </c>
      <c r="B7" s="9">
        <v>29343825.149999999</v>
      </c>
      <c r="C7" s="9">
        <v>941450</v>
      </c>
      <c r="D7" s="9">
        <f t="shared" ref="D7:D13" si="1">B7+C7</f>
        <v>30285275.149999999</v>
      </c>
      <c r="E7" s="9">
        <v>10647284</v>
      </c>
      <c r="F7" s="9">
        <v>10647284</v>
      </c>
      <c r="G7" s="9">
        <f t="shared" ref="G7:G13" si="2">D7-E7</f>
        <v>19637991.149999999</v>
      </c>
    </row>
    <row r="8" spans="1:7">
      <c r="A8" s="18" t="s">
        <v>324</v>
      </c>
      <c r="B8" s="9">
        <v>3380788.22</v>
      </c>
      <c r="C8" s="9">
        <v>433635</v>
      </c>
      <c r="D8" s="9">
        <f t="shared" si="1"/>
        <v>3814423.22</v>
      </c>
      <c r="E8" s="9">
        <v>859610.38</v>
      </c>
      <c r="F8" s="9">
        <v>859610.38</v>
      </c>
      <c r="G8" s="9">
        <f t="shared" si="2"/>
        <v>2954812.8400000003</v>
      </c>
    </row>
    <row r="9" spans="1:7">
      <c r="A9" s="18" t="s">
        <v>325</v>
      </c>
      <c r="B9" s="9">
        <v>22236346.809999999</v>
      </c>
      <c r="C9" s="9">
        <v>3585123</v>
      </c>
      <c r="D9" s="9">
        <f t="shared" si="1"/>
        <v>25821469.809999999</v>
      </c>
      <c r="E9" s="9">
        <v>3749634</v>
      </c>
      <c r="F9" s="9">
        <v>3749634</v>
      </c>
      <c r="G9" s="9">
        <f t="shared" si="2"/>
        <v>22071835.809999999</v>
      </c>
    </row>
    <row r="10" spans="1:7">
      <c r="A10" s="18" t="s">
        <v>326</v>
      </c>
      <c r="B10" s="9">
        <v>654457.31999999995</v>
      </c>
      <c r="C10" s="9">
        <v>0</v>
      </c>
      <c r="D10" s="9">
        <f t="shared" si="1"/>
        <v>654457.31999999995</v>
      </c>
      <c r="E10" s="9">
        <v>219665.81</v>
      </c>
      <c r="F10" s="9">
        <v>219665.81</v>
      </c>
      <c r="G10" s="9">
        <f t="shared" si="2"/>
        <v>434791.50999999995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0</v>
      </c>
      <c r="D16" s="8">
        <f t="shared" si="3"/>
        <v>44189443.999999993</v>
      </c>
      <c r="E16" s="8">
        <f t="shared" si="3"/>
        <v>2795288.2199999997</v>
      </c>
      <c r="F16" s="8">
        <f t="shared" si="3"/>
        <v>2795288.2199999997</v>
      </c>
      <c r="G16" s="8">
        <f t="shared" si="3"/>
        <v>41394155.779999994</v>
      </c>
    </row>
    <row r="17" spans="1:7">
      <c r="A17" s="18" t="s">
        <v>322</v>
      </c>
      <c r="B17" s="9">
        <v>4110334.06</v>
      </c>
      <c r="C17" s="9">
        <v>0</v>
      </c>
      <c r="D17" s="9">
        <f>B17+C17</f>
        <v>4110334.06</v>
      </c>
      <c r="E17" s="9">
        <v>204953.16</v>
      </c>
      <c r="F17" s="9">
        <v>204953.16</v>
      </c>
      <c r="G17" s="9">
        <f t="shared" ref="G17:G24" si="4">D17-E17</f>
        <v>3905380.9</v>
      </c>
    </row>
    <row r="18" spans="1:7">
      <c r="A18" s="18" t="s">
        <v>323</v>
      </c>
      <c r="B18" s="9">
        <v>26957152.149999999</v>
      </c>
      <c r="C18" s="9">
        <v>0</v>
      </c>
      <c r="D18" s="9">
        <f t="shared" ref="D18:D24" si="5">B18+C18</f>
        <v>26957152.149999999</v>
      </c>
      <c r="E18" s="9">
        <v>2003675.94</v>
      </c>
      <c r="F18" s="9">
        <v>2003675.94</v>
      </c>
      <c r="G18" s="9">
        <f t="shared" si="4"/>
        <v>24953476.209999997</v>
      </c>
    </row>
    <row r="19" spans="1:7">
      <c r="A19" s="18" t="s">
        <v>324</v>
      </c>
      <c r="B19" s="9">
        <v>1937242.22</v>
      </c>
      <c r="C19" s="9">
        <v>0</v>
      </c>
      <c r="D19" s="9">
        <f t="shared" si="5"/>
        <v>1937242.22</v>
      </c>
      <c r="E19" s="9">
        <v>100746.98</v>
      </c>
      <c r="F19" s="9">
        <v>100746.98</v>
      </c>
      <c r="G19" s="9">
        <f t="shared" si="4"/>
        <v>1836495.24</v>
      </c>
    </row>
    <row r="20" spans="1:7">
      <c r="A20" s="18" t="s">
        <v>325</v>
      </c>
      <c r="B20" s="9">
        <v>10530258.25</v>
      </c>
      <c r="C20" s="9">
        <v>0</v>
      </c>
      <c r="D20" s="9">
        <f t="shared" si="5"/>
        <v>10530258.25</v>
      </c>
      <c r="E20" s="9">
        <v>425775.22</v>
      </c>
      <c r="F20" s="9">
        <v>425775.22</v>
      </c>
      <c r="G20" s="9">
        <f t="shared" si="4"/>
        <v>10104483.029999999</v>
      </c>
    </row>
    <row r="21" spans="1:7">
      <c r="A21" s="18" t="s">
        <v>326</v>
      </c>
      <c r="B21" s="9">
        <v>654457.31999999995</v>
      </c>
      <c r="C21" s="9">
        <v>0</v>
      </c>
      <c r="D21" s="9">
        <f t="shared" si="5"/>
        <v>654457.31999999995</v>
      </c>
      <c r="E21" s="9">
        <v>60136.92</v>
      </c>
      <c r="F21" s="9">
        <v>60136.92</v>
      </c>
      <c r="G21" s="9">
        <f t="shared" si="4"/>
        <v>594320.39999999991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5134208</v>
      </c>
      <c r="D26" s="8">
        <f t="shared" si="6"/>
        <v>110413863.55999999</v>
      </c>
      <c r="E26" s="8">
        <f t="shared" si="6"/>
        <v>19658786.899999999</v>
      </c>
      <c r="F26" s="8">
        <f t="shared" si="6"/>
        <v>19658786.899999999</v>
      </c>
      <c r="G26" s="8">
        <f t="shared" si="6"/>
        <v>90755076.659999996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3" spans="1:6">
      <c r="A33" s="84" t="s">
        <v>331</v>
      </c>
      <c r="B33" s="84"/>
      <c r="C33" s="83"/>
      <c r="D33" s="85"/>
      <c r="E33" s="85"/>
      <c r="F33" s="85"/>
    </row>
    <row r="34" spans="1:6">
      <c r="A34" s="84" t="s">
        <v>332</v>
      </c>
      <c r="B34" s="84"/>
      <c r="C34" s="83"/>
      <c r="D34" s="84" t="s">
        <v>333</v>
      </c>
      <c r="E34" s="84"/>
      <c r="F34" s="84"/>
    </row>
    <row r="35" spans="1:6">
      <c r="A35" s="84" t="s">
        <v>334</v>
      </c>
      <c r="B35" s="84"/>
      <c r="C35" s="83"/>
      <c r="D35" s="84" t="s">
        <v>335</v>
      </c>
      <c r="E35" s="84"/>
      <c r="F35" s="84"/>
    </row>
  </sheetData>
  <mergeCells count="8">
    <mergeCell ref="A35:B35"/>
    <mergeCell ref="D35:F35"/>
    <mergeCell ref="A1:G1"/>
    <mergeCell ref="B2:F2"/>
    <mergeCell ref="A33:B33"/>
    <mergeCell ref="D33:F33"/>
    <mergeCell ref="A34:B34"/>
    <mergeCell ref="D34:F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topLeftCell="A55" workbookViewId="0">
      <selection activeCell="E99" sqref="E99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61090211.560000002</v>
      </c>
      <c r="D5" s="8">
        <f t="shared" ref="D5:H5" si="0">D6+D16+D25+D36</f>
        <v>5134208</v>
      </c>
      <c r="E5" s="8">
        <f t="shared" si="0"/>
        <v>66224419.560000002</v>
      </c>
      <c r="F5" s="8">
        <f t="shared" si="0"/>
        <v>16863498.68</v>
      </c>
      <c r="G5" s="8">
        <f t="shared" si="0"/>
        <v>16863498.68</v>
      </c>
      <c r="H5" s="8">
        <f t="shared" si="0"/>
        <v>49360920.880000003</v>
      </c>
    </row>
    <row r="6" spans="1:8" ht="12.75" customHeight="1">
      <c r="A6" s="63" t="s">
        <v>95</v>
      </c>
      <c r="B6" s="64"/>
      <c r="C6" s="8">
        <f>SUM(C7:C14)</f>
        <v>654457.31999999995</v>
      </c>
      <c r="D6" s="8">
        <f t="shared" ref="D6:H6" si="1">SUM(D7:D14)</f>
        <v>0</v>
      </c>
      <c r="E6" s="8">
        <f t="shared" si="1"/>
        <v>654457.31999999995</v>
      </c>
      <c r="F6" s="8">
        <f t="shared" si="1"/>
        <v>219665.81</v>
      </c>
      <c r="G6" s="8">
        <f t="shared" si="1"/>
        <v>219665.81</v>
      </c>
      <c r="H6" s="8">
        <f t="shared" si="1"/>
        <v>434791.50999999995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0</v>
      </c>
      <c r="E9" s="9">
        <f t="shared" si="2"/>
        <v>654457.31999999995</v>
      </c>
      <c r="F9" s="9">
        <v>219665.81</v>
      </c>
      <c r="G9" s="9">
        <v>219665.81</v>
      </c>
      <c r="H9" s="9">
        <f t="shared" si="3"/>
        <v>434791.50999999995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60435754.240000002</v>
      </c>
      <c r="D16" s="8">
        <f t="shared" ref="D16:G16" si="4">SUM(D17:D23)</f>
        <v>5134208</v>
      </c>
      <c r="E16" s="8">
        <f t="shared" si="4"/>
        <v>65569962.240000002</v>
      </c>
      <c r="F16" s="8">
        <f t="shared" si="4"/>
        <v>16643832.869999999</v>
      </c>
      <c r="G16" s="8">
        <f t="shared" si="4"/>
        <v>16643832.869999999</v>
      </c>
      <c r="H16" s="8">
        <f t="shared" si="3"/>
        <v>48926129.370000005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5134208</v>
      </c>
      <c r="E21" s="9">
        <f t="shared" si="5"/>
        <v>65569962.240000002</v>
      </c>
      <c r="F21" s="9">
        <v>16643832.869999999</v>
      </c>
      <c r="G21" s="9">
        <v>16643832.869999999</v>
      </c>
      <c r="H21" s="9">
        <f t="shared" si="3"/>
        <v>48926129.370000005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44189444</v>
      </c>
      <c r="D42" s="8">
        <f t="shared" ref="D42:G42" si="10">D43+D53+D62+D73</f>
        <v>0</v>
      </c>
      <c r="E42" s="8">
        <f t="shared" si="10"/>
        <v>44189444</v>
      </c>
      <c r="F42" s="8">
        <f t="shared" si="10"/>
        <v>2795288.2199999997</v>
      </c>
      <c r="G42" s="8">
        <f t="shared" si="10"/>
        <v>2795288.2199999997</v>
      </c>
      <c r="H42" s="8">
        <f t="shared" si="3"/>
        <v>41394155.780000001</v>
      </c>
    </row>
    <row r="43" spans="1:8" ht="12.75">
      <c r="A43" s="63" t="s">
        <v>95</v>
      </c>
      <c r="B43" s="80"/>
      <c r="C43" s="8">
        <f>SUM(C44:C51)</f>
        <v>654457.31999999995</v>
      </c>
      <c r="D43" s="8">
        <f t="shared" ref="D43:G43" si="11">SUM(D44:D51)</f>
        <v>0</v>
      </c>
      <c r="E43" s="8">
        <f t="shared" si="11"/>
        <v>654457.31999999995</v>
      </c>
      <c r="F43" s="8">
        <f t="shared" si="11"/>
        <v>60136.92</v>
      </c>
      <c r="G43" s="8">
        <f t="shared" si="11"/>
        <v>60136.92</v>
      </c>
      <c r="H43" s="8">
        <f t="shared" si="3"/>
        <v>594320.39999999991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0</v>
      </c>
      <c r="E46" s="9">
        <f t="shared" si="12"/>
        <v>654457.31999999995</v>
      </c>
      <c r="F46" s="9">
        <v>60136.92</v>
      </c>
      <c r="G46" s="9">
        <v>60136.92</v>
      </c>
      <c r="H46" s="9">
        <f t="shared" si="3"/>
        <v>594320.39999999991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43534986.68</v>
      </c>
      <c r="D53" s="8">
        <f t="shared" ref="D53:G53" si="13">SUM(D54:D60)</f>
        <v>0</v>
      </c>
      <c r="E53" s="8">
        <f t="shared" si="13"/>
        <v>43534986.68</v>
      </c>
      <c r="F53" s="8">
        <f t="shared" si="13"/>
        <v>2735151.3</v>
      </c>
      <c r="G53" s="8">
        <f t="shared" si="13"/>
        <v>2735151.3</v>
      </c>
      <c r="H53" s="8">
        <f t="shared" si="3"/>
        <v>40799835.380000003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0</v>
      </c>
      <c r="E58" s="9">
        <f t="shared" si="14"/>
        <v>43534986.68</v>
      </c>
      <c r="F58" s="9">
        <v>2735151.3</v>
      </c>
      <c r="G58" s="9">
        <v>2735151.3</v>
      </c>
      <c r="H58" s="9">
        <f t="shared" si="3"/>
        <v>40799835.380000003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105279655.56</v>
      </c>
      <c r="D79" s="8">
        <f t="shared" ref="D79:H79" si="20">D5+D42</f>
        <v>5134208</v>
      </c>
      <c r="E79" s="8">
        <f t="shared" si="20"/>
        <v>110413863.56</v>
      </c>
      <c r="F79" s="8">
        <f t="shared" si="20"/>
        <v>19658786.899999999</v>
      </c>
      <c r="G79" s="8">
        <f t="shared" si="20"/>
        <v>19658786.899999999</v>
      </c>
      <c r="H79" s="8">
        <f t="shared" si="20"/>
        <v>90755076.659999996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6">
      <c r="A82" s="83" t="s">
        <v>330</v>
      </c>
    </row>
    <row r="86" spans="1:6">
      <c r="A86" s="84" t="s">
        <v>331</v>
      </c>
      <c r="B86" s="84"/>
      <c r="C86" s="83"/>
      <c r="D86" s="85"/>
      <c r="E86" s="85"/>
      <c r="F86" s="85"/>
    </row>
    <row r="87" spans="1:6">
      <c r="A87" s="84" t="s">
        <v>332</v>
      </c>
      <c r="B87" s="84"/>
      <c r="C87" s="83"/>
      <c r="D87" s="84" t="s">
        <v>333</v>
      </c>
      <c r="E87" s="84"/>
      <c r="F87" s="84"/>
    </row>
    <row r="88" spans="1:6">
      <c r="A88" s="84" t="s">
        <v>334</v>
      </c>
      <c r="B88" s="84"/>
      <c r="C88" s="83"/>
      <c r="D88" s="84" t="s">
        <v>335</v>
      </c>
      <c r="E88" s="84"/>
      <c r="F88" s="84"/>
    </row>
  </sheetData>
  <mergeCells count="21">
    <mergeCell ref="A86:B86"/>
    <mergeCell ref="D86:F86"/>
    <mergeCell ref="A87:B87"/>
    <mergeCell ref="D87:F87"/>
    <mergeCell ref="A88:B88"/>
    <mergeCell ref="D88:F88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workbookViewId="0">
      <selection activeCell="I36" sqref="I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105000</v>
      </c>
      <c r="D4" s="28">
        <f t="shared" si="0"/>
        <v>43211342.210000001</v>
      </c>
      <c r="E4" s="28">
        <f t="shared" si="0"/>
        <v>15869786.609999999</v>
      </c>
      <c r="F4" s="28">
        <f t="shared" si="0"/>
        <v>15869786.609999999</v>
      </c>
      <c r="G4" s="28">
        <f t="shared" si="0"/>
        <v>27341555.600000001</v>
      </c>
    </row>
    <row r="5" spans="1:7">
      <c r="A5" s="29" t="s">
        <v>130</v>
      </c>
      <c r="B5" s="9">
        <v>43106342.210000001</v>
      </c>
      <c r="C5" s="9">
        <v>105000</v>
      </c>
      <c r="D5" s="8">
        <f>B5+C5</f>
        <v>43211342.210000001</v>
      </c>
      <c r="E5" s="9">
        <v>15869786.609999999</v>
      </c>
      <c r="F5" s="9">
        <v>15869786.609999999</v>
      </c>
      <c r="G5" s="8">
        <f>D5-E5</f>
        <v>27341555.600000001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0</v>
      </c>
      <c r="D16" s="8">
        <f t="shared" si="6"/>
        <v>39322801</v>
      </c>
      <c r="E16" s="8">
        <f t="shared" si="6"/>
        <v>2672659.36</v>
      </c>
      <c r="F16" s="8">
        <f t="shared" si="6"/>
        <v>2672659.36</v>
      </c>
      <c r="G16" s="8">
        <f t="shared" si="6"/>
        <v>36650141.640000001</v>
      </c>
    </row>
    <row r="17" spans="1:7">
      <c r="A17" s="29" t="s">
        <v>130</v>
      </c>
      <c r="B17" s="9">
        <v>39322801</v>
      </c>
      <c r="C17" s="9">
        <v>0</v>
      </c>
      <c r="D17" s="8">
        <f t="shared" ref="D17:D18" si="7">B17+C17</f>
        <v>39322801</v>
      </c>
      <c r="E17" s="9">
        <v>2672659.36</v>
      </c>
      <c r="F17" s="9">
        <v>2672659.36</v>
      </c>
      <c r="G17" s="8">
        <f t="shared" ref="G17:G26" si="8">D17-E17</f>
        <v>36650141.640000001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105000</v>
      </c>
      <c r="D27" s="8">
        <f t="shared" si="13"/>
        <v>82534143.210000008</v>
      </c>
      <c r="E27" s="8">
        <f t="shared" si="13"/>
        <v>18542445.969999999</v>
      </c>
      <c r="F27" s="8">
        <f t="shared" si="13"/>
        <v>18542445.969999999</v>
      </c>
      <c r="G27" s="8">
        <f t="shared" si="13"/>
        <v>63991697.240000002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83" t="s">
        <v>330</v>
      </c>
    </row>
    <row r="34" spans="1:6">
      <c r="A34" s="84" t="s">
        <v>331</v>
      </c>
      <c r="B34" s="84"/>
      <c r="C34" s="83"/>
      <c r="D34" s="85"/>
      <c r="E34" s="85"/>
      <c r="F34" s="85"/>
    </row>
    <row r="35" spans="1:6">
      <c r="A35" s="84" t="s">
        <v>332</v>
      </c>
      <c r="B35" s="84"/>
      <c r="C35" s="83"/>
      <c r="D35" s="84" t="s">
        <v>333</v>
      </c>
      <c r="E35" s="84"/>
      <c r="F35" s="84"/>
    </row>
    <row r="36" spans="1:6">
      <c r="A36" s="84" t="s">
        <v>334</v>
      </c>
      <c r="B36" s="84"/>
      <c r="C36" s="83"/>
      <c r="D36" s="84" t="s">
        <v>335</v>
      </c>
      <c r="E36" s="84"/>
      <c r="F36" s="84"/>
    </row>
  </sheetData>
  <mergeCells count="8">
    <mergeCell ref="A36:B36"/>
    <mergeCell ref="D36:F36"/>
    <mergeCell ref="A1:G1"/>
    <mergeCell ref="B2:F2"/>
    <mergeCell ref="A34:B34"/>
    <mergeCell ref="D34:F34"/>
    <mergeCell ref="A35:B35"/>
    <mergeCell ref="D35:F35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2022-04-20T18:07:05Z</cp:lastPrinted>
  <dcterms:created xsi:type="dcterms:W3CDTF">2017-01-11T17:22:36Z</dcterms:created>
  <dcterms:modified xsi:type="dcterms:W3CDTF">2022-04-20T18:07:28Z</dcterms:modified>
</cp:coreProperties>
</file>