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4\PUBLICACIÓN EN LA PÁGINA 2024\2 T\"/>
    </mc:Choice>
  </mc:AlternateContent>
  <xr:revisionPtr revIDLastSave="0" documentId="8_{5E921580-8EF9-495A-A67A-09E8AB73B99D}" xr6:coauthVersionLast="36" xr6:coauthVersionMax="36" xr10:uidLastSave="{00000000-0000-0000-0000-000000000000}"/>
  <bookViews>
    <workbookView xWindow="0" yWindow="0" windowWidth="28800" windowHeight="12225" tabRatio="885" activeTab="1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8"/>
</workbook>
</file>

<file path=xl/calcChain.xml><?xml version="1.0" encoding="utf-8"?>
<calcChain xmlns="http://schemas.openxmlformats.org/spreadsheetml/2006/main">
  <c r="G16" i="8" l="1"/>
  <c r="F16" i="8"/>
  <c r="E16" i="8"/>
  <c r="D16" i="8"/>
  <c r="C16" i="8"/>
  <c r="B16" i="8"/>
  <c r="D6" i="8" l="1"/>
  <c r="G6" i="8" s="1"/>
  <c r="D8" i="8" l="1"/>
  <c r="G8" i="8" s="1"/>
  <c r="D10" i="8"/>
  <c r="G10" i="8" s="1"/>
  <c r="D12" i="8"/>
  <c r="G12" i="8" s="1"/>
  <c r="D14" i="8"/>
  <c r="G14" i="8" s="1"/>
  <c r="F21" i="5" l="1"/>
  <c r="F16" i="5" s="1"/>
  <c r="E21" i="5"/>
  <c r="C21" i="5"/>
  <c r="B21" i="5"/>
  <c r="D21" i="5" s="1"/>
  <c r="E16" i="5"/>
  <c r="C16" i="5"/>
  <c r="F9" i="5"/>
  <c r="F6" i="5" s="1"/>
  <c r="F42" i="5" s="1"/>
  <c r="E9" i="5"/>
  <c r="E6" i="5" s="1"/>
  <c r="E42" i="5" s="1"/>
  <c r="B9" i="5"/>
  <c r="D9" i="5" s="1"/>
  <c r="C6" i="5"/>
  <c r="C42" i="5" s="1"/>
  <c r="B6" i="5"/>
  <c r="F52" i="4"/>
  <c r="E52" i="4"/>
  <c r="D52" i="4"/>
  <c r="G52" i="4" s="1"/>
  <c r="C52" i="4"/>
  <c r="B52" i="4"/>
  <c r="D50" i="4"/>
  <c r="G50" i="4" s="1"/>
  <c r="G48" i="4"/>
  <c r="D48" i="4"/>
  <c r="D46" i="4"/>
  <c r="G46" i="4" s="1"/>
  <c r="G44" i="4"/>
  <c r="D44" i="4"/>
  <c r="D42" i="4"/>
  <c r="G42" i="4" s="1"/>
  <c r="G40" i="4"/>
  <c r="D40" i="4"/>
  <c r="D38" i="4"/>
  <c r="G38" i="4" s="1"/>
  <c r="F16" i="4"/>
  <c r="E16" i="4"/>
  <c r="D16" i="4"/>
  <c r="G16" i="4" s="1"/>
  <c r="C16" i="4"/>
  <c r="B16" i="4"/>
  <c r="D14" i="4"/>
  <c r="G14" i="4" s="1"/>
  <c r="D13" i="4"/>
  <c r="G13" i="4" s="1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G21" i="5" l="1"/>
  <c r="G16" i="5" s="1"/>
  <c r="D16" i="5"/>
  <c r="G9" i="5"/>
  <c r="G6" i="5" s="1"/>
  <c r="G42" i="5" s="1"/>
  <c r="D6" i="5"/>
  <c r="B16" i="5"/>
  <c r="B42" i="5" s="1"/>
  <c r="D42" i="5" l="1"/>
</calcChain>
</file>

<file path=xl/sharedStrings.xml><?xml version="1.0" encoding="utf-8"?>
<sst xmlns="http://schemas.openxmlformats.org/spreadsheetml/2006/main" count="220" uniqueCount="148">
  <si>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</si>
  <si>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</si>
  <si>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</si>
  <si>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</si>
  <si>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</si>
  <si>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</si>
  <si>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</si>
  <si>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</si>
  <si>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</si>
  <si>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</si>
  <si>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</si>
  <si>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</si>
  <si>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</si>
  <si>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</si>
  <si>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</si>
  <si>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</si>
  <si>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</si>
  <si>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</si>
  <si>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</si>
  <si>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</si>
  <si>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</si>
  <si>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</si>
  <si>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</si>
  <si>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</si>
  <si>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</si>
  <si>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</si>
  <si>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</si>
  <si>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</si>
  <si>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</si>
  <si>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</si>
  <si>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</si>
  <si>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</si>
  <si>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</si>
  <si>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</si>
  <si>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</si>
  <si>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</si>
  <si>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</si>
  <si>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</si>
  <si>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</si>
  <si>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</si>
  <si>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</si>
  <si>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</si>
  <si>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</si>
  <si>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</si>
  <si>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</si>
  <si>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</si>
  <si>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</si>
  <si>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</si>
  <si>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</si>
  <si>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</si>
  <si>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</si>
  <si>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</si>
  <si>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</si>
  <si>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</si>
  <si>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</si>
  <si>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</si>
  <si>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</si>
  <si>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</si>
  <si>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</si>
  <si>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</si>
  <si>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</si>
  <si>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</si>
  <si>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</si>
  <si>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</si>
  <si>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</si>
  <si>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</si>
  <si>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</si>
  <si>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</si>
  <si>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</si>
  <si>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</si>
  <si>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</si>
  <si>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</si>
  <si>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</si>
  <si>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</si>
  <si>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</si>
  <si>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</si>
  <si>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</si>
  <si>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</si>
  <si>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</si>
  <si>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</si>
  <si>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</si>
  <si>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</si>
  <si>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</si>
  <si>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</si>
  <si>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</si>
  <si>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</si>
  <si>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</si>
  <si>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</si>
  <si>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</si>
  <si>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</si>
  <si>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</si>
  <si>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</si>
  <si>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</si>
  <si>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</si>
  <si>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</si>
  <si>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</si>
  <si>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</si>
  <si>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</si>
  <si>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</si>
  <si>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</si>
  <si>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</si>
  <si>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</si>
  <si>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</si>
  <si>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</si>
  <si>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</si>
  <si>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</si>
  <si>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</si>
  <si>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</si>
  <si>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</si>
  <si>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</si>
  <si>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</si>
  <si>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</si>
  <si>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</si>
  <si>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</si>
  <si>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</si>
  <si>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</si>
  <si>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</si>
  <si>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</si>
  <si>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</si>
  <si>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</si>
  <si>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</si>
  <si>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</si>
  <si>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</si>
  <si>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</si>
  <si>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</si>
  <si>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</si>
  <si>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</si>
  <si>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</si>
  <si>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</si>
  <si>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</si>
  <si>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Coordinación de la Política de Gobierno</t>
  </si>
  <si>
    <t>Nombre del ente público
Estado Analítico del Ejercicio del Presupuesto de Egresos
Clasificación por Objeto del Gasto (Capítulo y Concepto)
Del 01 de enero al 30 de junio 2024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</si>
  <si>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</si>
  <si>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</si>
  <si>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</si>
  <si>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</si>
  <si>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</si>
  <si>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>Bajo protesta de decir verdad declaramos que los Estados Financieros y sus notas, son razonablemente correctos y son responsabilidad del emisor.</t>
  </si>
  <si>
    <t>Nombre del ente público
Estado Analítico del Ejercicio del Presupuesto de Egresos
Clasificación Económica (por Tipo de Gasto)
Del 01 de enero  al 30 de junio 2024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</si>
  <si>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</si>
  <si>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</si>
  <si>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</si>
  <si>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</si>
  <si>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Ente Público
Estado Analítico del Ejercicio del Presupuesto de Egresos
Clasificación Administrativa
Del 01 de enero al 30 de junio 2024</t>
  </si>
  <si>
    <t>Gobierno (Federal/Estatal/Municipal) de __________________________
Estado Analítico del Ejercicio del Presupuesto de Egresos
Clasificación Administrativa
Del 01 de enero al 30 de junio 2024</t>
  </si>
  <si>
    <t>Sector Paraestatal del Gobierno (Federal/Estatal/Municipal) de ______________________
Estado Analítico del Ejercicio del Presupuesto de Egresos
Clasificación Administrativa
Del 01 de enero al 30 de junio 2024</t>
  </si>
  <si>
    <t>No aplica</t>
  </si>
  <si>
    <t>Nombre del Ente Público
Estado Analítico del Ejercicio del Presupuesto de Egresos
Clasificación Funcional (Finalidad y Función)
Del 01 de enero al 30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</si>
</sst>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</cellStyleXfs>
  <cellXfs count="73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>
      <alignment horizontal="center" vertical="center" wrapText="1"/>
    </xf>
    <xf numFmtId="4" fontId="2" fillId="0" borderId="12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0" fontId="2" fillId="0" borderId="14" xfId="0" applyFont="1" applyBorder="1" applyProtection="1">
      <protection locked="0"/>
    </xf>
    <xf numFmtId="4" fontId="6" fillId="0" borderId="7" xfId="0" applyNumberFormat="1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6" fillId="0" borderId="0" xfId="9" applyFont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0" borderId="9" xfId="0" applyFont="1" applyBorder="1" applyAlignment="1" applyProtection="1">
      <alignment horizontal="left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6" xfId="9" applyFont="1" applyFill="1" applyBorder="1" applyAlignment="1">
      <alignment horizontal="center" vertical="center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6" fillId="2" borderId="10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6" fillId="0" borderId="9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6" fillId="0" borderId="5" xfId="0" applyFont="1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6" fillId="0" borderId="5" xfId="0" applyFont="1" applyBorder="1" applyAlignment="1" applyProtection="1">
      <alignment horizontal="left" indent="2"/>
      <protection locked="0"/>
    </xf>
    <xf numFmtId="0" fontId="6" fillId="0" borderId="1" xfId="0" applyFont="1" applyBorder="1" applyAlignment="1">
      <alignment horizontal="left"/>
    </xf>
    <xf numFmtId="4" fontId="6" fillId="0" borderId="12" xfId="16" applyNumberFormat="1" applyFont="1" applyFill="1" applyBorder="1" applyProtection="1">
      <protection locked="0"/>
    </xf>
    <xf numFmtId="4" fontId="2" fillId="0" borderId="14" xfId="16" applyNumberFormat="1" applyFont="1" applyFill="1" applyBorder="1" applyProtection="1">
      <protection locked="0"/>
    </xf>
    <xf numFmtId="4" fontId="6" fillId="0" borderId="14" xfId="16" applyNumberFormat="1" applyFont="1" applyFill="1" applyBorder="1" applyProtection="1">
      <protection locked="0"/>
    </xf>
    <xf numFmtId="4" fontId="2" fillId="0" borderId="13" xfId="16" applyNumberFormat="1" applyFont="1" applyFill="1" applyBorder="1" applyProtection="1">
      <protection locked="0"/>
    </xf>
    <xf numFmtId="4" fontId="6" fillId="0" borderId="13" xfId="16" applyNumberFormat="1" applyFont="1" applyFill="1" applyBorder="1" applyProtection="1">
      <protection locked="0"/>
    </xf>
    <xf numFmtId="0" fontId="8" fillId="0" borderId="0" xfId="16" applyProtection="1">
      <protection locked="0"/>
    </xf>
    <xf numFmtId="0" fontId="8" fillId="0" borderId="0" xfId="16"/>
    <xf numFmtId="0" fontId="2" fillId="0" borderId="0" xfId="8" applyFont="1" applyFill="1" applyBorder="1" applyAlignment="1" applyProtection="1">
      <alignment horizontal="center" vertical="top" wrapText="1"/>
      <protection locked="0"/>
    </xf>
    <xf numFmtId="4" fontId="2" fillId="0" borderId="14" xfId="16" applyNumberFormat="1" applyFont="1" applyBorder="1" applyProtection="1">
      <protection locked="0"/>
    </xf>
    <xf numFmtId="0" fontId="2" fillId="0" borderId="14" xfId="17" applyFont="1" applyBorder="1" applyProtection="1">
      <protection locked="0"/>
    </xf>
    <xf numFmtId="4" fontId="6" fillId="0" borderId="13" xfId="17" applyNumberFormat="1" applyFont="1" applyBorder="1" applyProtection="1">
      <protection locked="0"/>
    </xf>
    <xf numFmtId="4" fontId="2" fillId="0" borderId="14" xfId="17" applyNumberFormat="1" applyFont="1" applyBorder="1" applyProtection="1">
      <protection locked="0"/>
    </xf>
    <xf numFmtId="0" fontId="2" fillId="0" borderId="4" xfId="16" applyFont="1" applyFill="1" applyBorder="1" applyProtection="1">
      <protection locked="0"/>
    </xf>
    <xf numFmtId="0" fontId="8" fillId="0" borderId="1" xfId="17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4" fontId="2" fillId="0" borderId="13" xfId="17" applyNumberFormat="1" applyFont="1" applyBorder="1" applyProtection="1">
      <protection locked="0"/>
    </xf>
    <xf numFmtId="4" fontId="6" fillId="0" borderId="7" xfId="17" applyNumberFormat="1" applyFont="1" applyBorder="1" applyProtection="1">
      <protection locked="0"/>
    </xf>
    <xf numFmtId="1" fontId="2" fillId="0" borderId="0" xfId="17" applyNumberFormat="1" applyFont="1" applyBorder="1" applyAlignment="1" applyProtection="1">
      <alignment horizontal="left"/>
      <protection locked="0"/>
    </xf>
    <xf numFmtId="4" fontId="8" fillId="0" borderId="14" xfId="17" applyNumberFormat="1" applyBorder="1" applyProtection="1">
      <protection locked="0"/>
    </xf>
    <xf numFmtId="4" fontId="8" fillId="0" borderId="13" xfId="17" applyNumberFormat="1" applyBorder="1" applyProtection="1">
      <protection locked="0"/>
    </xf>
    <xf numFmtId="4" fontId="7" fillId="0" borderId="14" xfId="17" applyNumberFormat="1" applyFont="1" applyBorder="1" applyProtection="1">
      <protection locked="0"/>
    </xf>
    <xf numFmtId="4" fontId="6" fillId="0" borderId="14" xfId="17" applyNumberFormat="1" applyFont="1" applyBorder="1" applyProtection="1">
      <protection locked="0"/>
    </xf>
    <xf numFmtId="4" fontId="2" fillId="0" borderId="14" xfId="18" applyNumberFormat="1" applyFont="1" applyFill="1" applyBorder="1" applyProtection="1">
      <protection locked="0"/>
    </xf>
    <xf numFmtId="4" fontId="2" fillId="0" borderId="14" xfId="17" applyNumberFormat="1" applyFont="1" applyFill="1" applyBorder="1" applyProtection="1">
      <protection locked="0"/>
    </xf>
    <xf numFmtId="0" fontId="8" fillId="0" borderId="0" xfId="17" applyProtection="1">
      <protection locked="0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4" fontId="2" fillId="0" borderId="0" xfId="8" applyNumberFormat="1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7" fillId="2" borderId="11" xfId="0" applyFont="1" applyFill="1" applyBorder="1" applyAlignment="1" applyProtection="1">
      <alignment horizontal="center" wrapText="1"/>
      <protection locked="0"/>
    </xf>
    <xf numFmtId="0" fontId="7" fillId="2" borderId="3" xfId="0" applyFont="1" applyFill="1" applyBorder="1" applyAlignment="1" applyProtection="1">
      <alignment horizontal="center" wrapText="1"/>
      <protection locked="0"/>
    </xf>
  </cellXfs>
  <cellStyles count="1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10" xfId="16" xr:uid="{C0F02867-02A0-425B-B2B3-621266E6579A}"/>
    <cellStyle name="Normal 2" xfId="7" xr:uid="{00000000-0005-0000-0000-000007000000}"/>
    <cellStyle name="Normal 2 2" xfId="8" xr:uid="{00000000-0005-0000-0000-000008000000}"/>
    <cellStyle name="Normal 2 3" xfId="17" xr:uid="{8AB4E956-0BFB-428C-A842-F3209B9F8715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4 3" xfId="18" xr:uid="{A6A8CA22-75D2-4C4A-90D7-9CF1F026CA4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6"/>
  <sheetViews>
    <sheetView showGridLines="0" workbookViewId="0">
      <selection activeCell="L21" sqref="L21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52.5" customHeight="1" x14ac:dyDescent="0.2">
      <c r="A1" s="63" t="s">
        <v>131</v>
      </c>
      <c r="B1" s="64"/>
      <c r="C1" s="64"/>
      <c r="D1" s="64"/>
      <c r="E1" s="64"/>
      <c r="F1" s="64"/>
      <c r="G1" s="65"/>
    </row>
    <row r="2" spans="1:7" x14ac:dyDescent="0.2">
      <c r="A2" s="20"/>
      <c r="B2" s="23" t="s">
        <v>0</v>
      </c>
      <c r="C2" s="24"/>
      <c r="D2" s="24"/>
      <c r="E2" s="24"/>
      <c r="F2" s="25"/>
      <c r="G2" s="66" t="s">
        <v>7</v>
      </c>
    </row>
    <row r="3" spans="1:7" ht="24.95" customHeight="1" x14ac:dyDescent="0.2">
      <c r="A3" s="2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7"/>
    </row>
    <row r="4" spans="1:7" x14ac:dyDescent="0.2">
      <c r="A4" s="22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7" t="s">
        <v>10</v>
      </c>
      <c r="B5" s="38">
        <v>91940558.180000007</v>
      </c>
      <c r="C5" s="38">
        <v>3358588</v>
      </c>
      <c r="D5" s="38">
        <v>95299146.180000007</v>
      </c>
      <c r="E5" s="38">
        <v>38721140.989999995</v>
      </c>
      <c r="F5" s="38">
        <v>38721140.989999995</v>
      </c>
      <c r="G5" s="38">
        <v>56578005.190000013</v>
      </c>
    </row>
    <row r="6" spans="1:7" x14ac:dyDescent="0.2">
      <c r="A6" s="34" t="s">
        <v>11</v>
      </c>
      <c r="B6" s="39">
        <v>17910222.780000001</v>
      </c>
      <c r="C6" s="39">
        <v>1260076.33</v>
      </c>
      <c r="D6" s="39">
        <v>19170299.109999999</v>
      </c>
      <c r="E6" s="39">
        <v>7697237.6399999997</v>
      </c>
      <c r="F6" s="39">
        <v>7697237.6399999997</v>
      </c>
      <c r="G6" s="39">
        <v>11473061.469999999</v>
      </c>
    </row>
    <row r="7" spans="1:7" x14ac:dyDescent="0.2">
      <c r="A7" s="34" t="s">
        <v>12</v>
      </c>
      <c r="B7" s="39">
        <v>23831307.850000001</v>
      </c>
      <c r="C7" s="39">
        <v>163503.20000000001</v>
      </c>
      <c r="D7" s="39">
        <v>23994811.050000001</v>
      </c>
      <c r="E7" s="39">
        <v>11375285.640000001</v>
      </c>
      <c r="F7" s="39">
        <v>11375285.640000001</v>
      </c>
      <c r="G7" s="39">
        <v>12619525.41</v>
      </c>
    </row>
    <row r="8" spans="1:7" x14ac:dyDescent="0.2">
      <c r="A8" s="34" t="s">
        <v>13</v>
      </c>
      <c r="B8" s="39">
        <v>9861254.1500000004</v>
      </c>
      <c r="C8" s="39">
        <v>0</v>
      </c>
      <c r="D8" s="39">
        <v>9861254.1500000004</v>
      </c>
      <c r="E8" s="39">
        <v>1279977.43</v>
      </c>
      <c r="F8" s="39">
        <v>1279977.43</v>
      </c>
      <c r="G8" s="39">
        <v>8581276.7200000007</v>
      </c>
    </row>
    <row r="9" spans="1:7" x14ac:dyDescent="0.2">
      <c r="A9" s="34" t="s">
        <v>14</v>
      </c>
      <c r="B9" s="39">
        <v>16829687.800000001</v>
      </c>
      <c r="C9" s="39">
        <v>239648.94</v>
      </c>
      <c r="D9" s="39">
        <v>17069336.740000002</v>
      </c>
      <c r="E9" s="39">
        <v>8963393.8300000001</v>
      </c>
      <c r="F9" s="39">
        <v>8963393.8300000001</v>
      </c>
      <c r="G9" s="39">
        <v>8105942.910000002</v>
      </c>
    </row>
    <row r="10" spans="1:7" x14ac:dyDescent="0.2">
      <c r="A10" s="34" t="s">
        <v>15</v>
      </c>
      <c r="B10" s="39">
        <v>22700085.600000001</v>
      </c>
      <c r="C10" s="39">
        <v>1695359.53</v>
      </c>
      <c r="D10" s="39">
        <v>24395445.130000003</v>
      </c>
      <c r="E10" s="39">
        <v>8630000.0099999998</v>
      </c>
      <c r="F10" s="39">
        <v>8630000.0099999998</v>
      </c>
      <c r="G10" s="39">
        <v>15765445.120000003</v>
      </c>
    </row>
    <row r="11" spans="1:7" x14ac:dyDescent="0.2">
      <c r="A11" s="34" t="s">
        <v>16</v>
      </c>
      <c r="B11" s="39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</row>
    <row r="12" spans="1:7" x14ac:dyDescent="0.2">
      <c r="A12" s="34" t="s">
        <v>17</v>
      </c>
      <c r="B12" s="39">
        <v>808000</v>
      </c>
      <c r="C12" s="39">
        <v>0</v>
      </c>
      <c r="D12" s="39">
        <v>808000</v>
      </c>
      <c r="E12" s="39">
        <v>775246.44</v>
      </c>
      <c r="F12" s="39">
        <v>775246.44</v>
      </c>
      <c r="G12" s="39">
        <v>32753.560000000056</v>
      </c>
    </row>
    <row r="13" spans="1:7" x14ac:dyDescent="0.2">
      <c r="A13" s="37" t="s">
        <v>127</v>
      </c>
      <c r="B13" s="40">
        <v>2566998.7000000007</v>
      </c>
      <c r="C13" s="40">
        <v>593624.96</v>
      </c>
      <c r="D13" s="40">
        <v>3160623.6600000006</v>
      </c>
      <c r="E13" s="40">
        <v>763130.79</v>
      </c>
      <c r="F13" s="40">
        <v>617671.12</v>
      </c>
      <c r="G13" s="40">
        <v>2397492.8700000006</v>
      </c>
    </row>
    <row r="14" spans="1:7" x14ac:dyDescent="0.2">
      <c r="A14" s="34" t="s">
        <v>18</v>
      </c>
      <c r="B14" s="39">
        <v>877091.8</v>
      </c>
      <c r="C14" s="39">
        <v>108998.7</v>
      </c>
      <c r="D14" s="39">
        <v>986090.5</v>
      </c>
      <c r="E14" s="39">
        <v>135125.42000000001</v>
      </c>
      <c r="F14" s="39">
        <v>70221.41</v>
      </c>
      <c r="G14" s="39">
        <v>850965.08</v>
      </c>
    </row>
    <row r="15" spans="1:7" x14ac:dyDescent="0.2">
      <c r="A15" s="34" t="s">
        <v>19</v>
      </c>
      <c r="B15" s="39">
        <v>124672.7</v>
      </c>
      <c r="C15" s="39">
        <v>17579.29</v>
      </c>
      <c r="D15" s="39">
        <v>142251.99</v>
      </c>
      <c r="E15" s="39">
        <v>49784.11</v>
      </c>
      <c r="F15" s="39">
        <v>49784.11</v>
      </c>
      <c r="G15" s="39">
        <v>92467.87999999999</v>
      </c>
    </row>
    <row r="16" spans="1:7" x14ac:dyDescent="0.2">
      <c r="A16" s="34" t="s">
        <v>20</v>
      </c>
      <c r="B16" s="39">
        <v>0</v>
      </c>
      <c r="C16" s="39">
        <v>23781.3</v>
      </c>
      <c r="D16" s="39">
        <v>23781.3</v>
      </c>
      <c r="E16" s="39">
        <v>0</v>
      </c>
      <c r="F16" s="39">
        <v>0</v>
      </c>
      <c r="G16" s="39">
        <v>23781.3</v>
      </c>
    </row>
    <row r="17" spans="1:7" x14ac:dyDescent="0.2">
      <c r="A17" s="34" t="s">
        <v>21</v>
      </c>
      <c r="B17" s="39">
        <v>442734.1</v>
      </c>
      <c r="C17" s="39">
        <v>189950</v>
      </c>
      <c r="D17" s="39">
        <v>632684.1</v>
      </c>
      <c r="E17" s="39">
        <v>20664.64</v>
      </c>
      <c r="F17" s="39">
        <v>20664.64</v>
      </c>
      <c r="G17" s="39">
        <v>612019.46</v>
      </c>
    </row>
    <row r="18" spans="1:7" x14ac:dyDescent="0.2">
      <c r="A18" s="34" t="s">
        <v>22</v>
      </c>
      <c r="B18" s="39">
        <v>151309.34</v>
      </c>
      <c r="C18" s="39">
        <v>-3275.04</v>
      </c>
      <c r="D18" s="39">
        <v>148034.29999999999</v>
      </c>
      <c r="E18" s="39">
        <v>590</v>
      </c>
      <c r="F18" s="39">
        <v>590</v>
      </c>
      <c r="G18" s="39">
        <v>147444.29999999999</v>
      </c>
    </row>
    <row r="19" spans="1:7" x14ac:dyDescent="0.2">
      <c r="A19" s="34" t="s">
        <v>23</v>
      </c>
      <c r="B19" s="39">
        <v>692772.54</v>
      </c>
      <c r="C19" s="39">
        <v>2700</v>
      </c>
      <c r="D19" s="39">
        <v>695472.54</v>
      </c>
      <c r="E19" s="39">
        <v>390648.17</v>
      </c>
      <c r="F19" s="39">
        <v>390648.17</v>
      </c>
      <c r="G19" s="39">
        <v>304824.37000000005</v>
      </c>
    </row>
    <row r="20" spans="1:7" x14ac:dyDescent="0.2">
      <c r="A20" s="34" t="s">
        <v>24</v>
      </c>
      <c r="B20" s="39">
        <v>93042.5</v>
      </c>
      <c r="C20" s="39">
        <v>166300</v>
      </c>
      <c r="D20" s="39">
        <v>259342.5</v>
      </c>
      <c r="E20" s="39">
        <v>41029.14</v>
      </c>
      <c r="F20" s="39">
        <v>21445.14</v>
      </c>
      <c r="G20" s="39">
        <v>218313.36</v>
      </c>
    </row>
    <row r="21" spans="1:7" x14ac:dyDescent="0.2">
      <c r="A21" s="34" t="s">
        <v>25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</row>
    <row r="22" spans="1:7" x14ac:dyDescent="0.2">
      <c r="A22" s="34" t="s">
        <v>26</v>
      </c>
      <c r="B22" s="39">
        <v>185375.72</v>
      </c>
      <c r="C22" s="39">
        <v>87590.71</v>
      </c>
      <c r="D22" s="39">
        <v>272966.43</v>
      </c>
      <c r="E22" s="39">
        <v>125289.31</v>
      </c>
      <c r="F22" s="39">
        <v>64317.65</v>
      </c>
      <c r="G22" s="39">
        <v>147677.12</v>
      </c>
    </row>
    <row r="23" spans="1:7" x14ac:dyDescent="0.2">
      <c r="A23" s="37" t="s">
        <v>27</v>
      </c>
      <c r="B23" s="40">
        <v>19724807.5</v>
      </c>
      <c r="C23" s="40">
        <v>4088363.78</v>
      </c>
      <c r="D23" s="40">
        <v>23813171.280000001</v>
      </c>
      <c r="E23" s="40">
        <v>7785640.8899999997</v>
      </c>
      <c r="F23" s="40">
        <v>7572247.8899999997</v>
      </c>
      <c r="G23" s="40">
        <v>16027530.390000001</v>
      </c>
    </row>
    <row r="24" spans="1:7" x14ac:dyDescent="0.2">
      <c r="A24" s="34" t="s">
        <v>28</v>
      </c>
      <c r="B24" s="39">
        <v>2869651.38</v>
      </c>
      <c r="C24" s="39">
        <v>-594.04999999999995</v>
      </c>
      <c r="D24" s="39">
        <v>2869057.33</v>
      </c>
      <c r="E24" s="39">
        <v>1341156.25</v>
      </c>
      <c r="F24" s="39">
        <v>1341156.25</v>
      </c>
      <c r="G24" s="39">
        <v>1527901.08</v>
      </c>
    </row>
    <row r="25" spans="1:7" x14ac:dyDescent="0.2">
      <c r="A25" s="34" t="s">
        <v>29</v>
      </c>
      <c r="B25" s="39">
        <v>1236883.58</v>
      </c>
      <c r="C25" s="39">
        <v>362474.32</v>
      </c>
      <c r="D25" s="39">
        <v>1599357.9000000001</v>
      </c>
      <c r="E25" s="39">
        <v>525977.84</v>
      </c>
      <c r="F25" s="39">
        <v>525977.84</v>
      </c>
      <c r="G25" s="39">
        <v>1073380.06</v>
      </c>
    </row>
    <row r="26" spans="1:7" x14ac:dyDescent="0.2">
      <c r="A26" s="34" t="s">
        <v>30</v>
      </c>
      <c r="B26" s="39">
        <v>5931866.5599999996</v>
      </c>
      <c r="C26" s="39">
        <v>786738.76</v>
      </c>
      <c r="D26" s="39">
        <v>6718605.3199999994</v>
      </c>
      <c r="E26" s="39">
        <v>1528134.21</v>
      </c>
      <c r="F26" s="39">
        <v>1528134.21</v>
      </c>
      <c r="G26" s="39">
        <v>5190471.1099999994</v>
      </c>
    </row>
    <row r="27" spans="1:7" x14ac:dyDescent="0.2">
      <c r="A27" s="34" t="s">
        <v>31</v>
      </c>
      <c r="B27" s="39">
        <v>708471</v>
      </c>
      <c r="C27" s="39">
        <v>5000</v>
      </c>
      <c r="D27" s="39">
        <v>713471</v>
      </c>
      <c r="E27" s="39">
        <v>3924.18</v>
      </c>
      <c r="F27" s="39">
        <v>3924.18</v>
      </c>
      <c r="G27" s="39">
        <v>709546.82</v>
      </c>
    </row>
    <row r="28" spans="1:7" x14ac:dyDescent="0.2">
      <c r="A28" s="34" t="s">
        <v>32</v>
      </c>
      <c r="B28" s="39">
        <v>5083142.74</v>
      </c>
      <c r="C28" s="39">
        <v>2259534.5699999998</v>
      </c>
      <c r="D28" s="39">
        <v>7342677.3100000005</v>
      </c>
      <c r="E28" s="39">
        <v>3176197.28</v>
      </c>
      <c r="F28" s="39">
        <v>2962804.28</v>
      </c>
      <c r="G28" s="39">
        <v>4166480.0300000007</v>
      </c>
    </row>
    <row r="29" spans="1:7" x14ac:dyDescent="0.2">
      <c r="A29" s="34" t="s">
        <v>33</v>
      </c>
      <c r="B29" s="39">
        <v>438749.71</v>
      </c>
      <c r="C29" s="39">
        <v>-84250</v>
      </c>
      <c r="D29" s="39">
        <v>354499.71</v>
      </c>
      <c r="E29" s="39">
        <v>0</v>
      </c>
      <c r="F29" s="39">
        <v>0</v>
      </c>
      <c r="G29" s="39">
        <v>354499.71</v>
      </c>
    </row>
    <row r="30" spans="1:7" x14ac:dyDescent="0.2">
      <c r="A30" s="34" t="s">
        <v>34</v>
      </c>
      <c r="B30" s="39">
        <v>215572.22</v>
      </c>
      <c r="C30" s="39">
        <v>16789.2</v>
      </c>
      <c r="D30" s="39">
        <v>232361.42</v>
      </c>
      <c r="E30" s="39">
        <v>74820.78</v>
      </c>
      <c r="F30" s="39">
        <v>74820.78</v>
      </c>
      <c r="G30" s="39">
        <v>157540.64000000001</v>
      </c>
    </row>
    <row r="31" spans="1:7" x14ac:dyDescent="0.2">
      <c r="A31" s="34" t="s">
        <v>35</v>
      </c>
      <c r="B31" s="39">
        <v>466250.65</v>
      </c>
      <c r="C31" s="39">
        <v>403389.94</v>
      </c>
      <c r="D31" s="39">
        <v>869640.59000000008</v>
      </c>
      <c r="E31" s="39">
        <v>218700.84</v>
      </c>
      <c r="F31" s="39">
        <v>218700.84</v>
      </c>
      <c r="G31" s="39">
        <v>650939.75000000012</v>
      </c>
    </row>
    <row r="32" spans="1:7" x14ac:dyDescent="0.2">
      <c r="A32" s="34" t="s">
        <v>36</v>
      </c>
      <c r="B32" s="39">
        <v>2774219.66</v>
      </c>
      <c r="C32" s="39">
        <v>339281.04</v>
      </c>
      <c r="D32" s="39">
        <v>3113500.7</v>
      </c>
      <c r="E32" s="39">
        <v>916729.51</v>
      </c>
      <c r="F32" s="39">
        <v>916729.51</v>
      </c>
      <c r="G32" s="39">
        <v>2196771.1900000004</v>
      </c>
    </row>
    <row r="33" spans="1:7" x14ac:dyDescent="0.2">
      <c r="A33" s="37" t="s">
        <v>128</v>
      </c>
      <c r="B33" s="40">
        <v>1536874</v>
      </c>
      <c r="C33" s="40">
        <v>95000</v>
      </c>
      <c r="D33" s="40">
        <v>1631874</v>
      </c>
      <c r="E33" s="40">
        <v>339866.79</v>
      </c>
      <c r="F33" s="40">
        <v>339866.79</v>
      </c>
      <c r="G33" s="40">
        <v>1292007.21</v>
      </c>
    </row>
    <row r="34" spans="1:7" x14ac:dyDescent="0.2">
      <c r="A34" s="34" t="s">
        <v>37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</row>
    <row r="35" spans="1:7" x14ac:dyDescent="0.2">
      <c r="A35" s="34" t="s">
        <v>38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</row>
    <row r="36" spans="1:7" x14ac:dyDescent="0.2">
      <c r="A36" s="34" t="s">
        <v>39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</row>
    <row r="37" spans="1:7" x14ac:dyDescent="0.2">
      <c r="A37" s="34" t="s">
        <v>40</v>
      </c>
      <c r="B37" s="39">
        <v>1536874</v>
      </c>
      <c r="C37" s="39">
        <v>95000</v>
      </c>
      <c r="D37" s="39">
        <v>1631874</v>
      </c>
      <c r="E37" s="39">
        <v>339866.79</v>
      </c>
      <c r="F37" s="39">
        <v>339866.79</v>
      </c>
      <c r="G37" s="39">
        <v>1292007.21</v>
      </c>
    </row>
    <row r="38" spans="1:7" x14ac:dyDescent="0.2">
      <c r="A38" s="34" t="s">
        <v>41</v>
      </c>
      <c r="B38" s="39">
        <v>0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</row>
    <row r="39" spans="1:7" x14ac:dyDescent="0.2">
      <c r="A39" s="34" t="s">
        <v>42</v>
      </c>
      <c r="B39" s="39">
        <v>0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</row>
    <row r="40" spans="1:7" x14ac:dyDescent="0.2">
      <c r="A40" s="34" t="s">
        <v>43</v>
      </c>
      <c r="B40" s="39">
        <v>0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</row>
    <row r="41" spans="1:7" x14ac:dyDescent="0.2">
      <c r="A41" s="34" t="s">
        <v>44</v>
      </c>
      <c r="B41" s="39">
        <v>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</row>
    <row r="42" spans="1:7" x14ac:dyDescent="0.2">
      <c r="A42" s="34" t="s">
        <v>45</v>
      </c>
      <c r="B42" s="39">
        <v>0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</row>
    <row r="43" spans="1:7" x14ac:dyDescent="0.2">
      <c r="A43" s="37" t="s">
        <v>129</v>
      </c>
      <c r="B43" s="40">
        <v>161000</v>
      </c>
      <c r="C43" s="40">
        <v>996774.19</v>
      </c>
      <c r="D43" s="40">
        <v>1157774.19</v>
      </c>
      <c r="E43" s="40">
        <v>954116.38</v>
      </c>
      <c r="F43" s="40">
        <v>477058.19</v>
      </c>
      <c r="G43" s="40">
        <v>203657.80999999994</v>
      </c>
    </row>
    <row r="44" spans="1:7" x14ac:dyDescent="0.2">
      <c r="A44" s="34" t="s">
        <v>46</v>
      </c>
      <c r="B44" s="39">
        <v>77000</v>
      </c>
      <c r="C44" s="39">
        <v>736216</v>
      </c>
      <c r="D44" s="39">
        <v>813216</v>
      </c>
      <c r="E44" s="39">
        <v>769600</v>
      </c>
      <c r="F44" s="39">
        <v>384800</v>
      </c>
      <c r="G44" s="39">
        <v>43616</v>
      </c>
    </row>
    <row r="45" spans="1:7" x14ac:dyDescent="0.2">
      <c r="A45" s="34" t="s">
        <v>47</v>
      </c>
      <c r="B45" s="39">
        <v>0</v>
      </c>
      <c r="C45" s="39">
        <v>57500</v>
      </c>
      <c r="D45" s="39">
        <v>57500</v>
      </c>
      <c r="E45" s="39">
        <v>115000</v>
      </c>
      <c r="F45" s="39">
        <v>57500</v>
      </c>
      <c r="G45" s="39">
        <v>-57500</v>
      </c>
    </row>
    <row r="46" spans="1:7" x14ac:dyDescent="0.2">
      <c r="A46" s="34" t="s">
        <v>48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</row>
    <row r="47" spans="1:7" x14ac:dyDescent="0.2">
      <c r="A47" s="34" t="s">
        <v>49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</row>
    <row r="48" spans="1:7" x14ac:dyDescent="0.2">
      <c r="A48" s="34" t="s">
        <v>50</v>
      </c>
      <c r="B48" s="39">
        <v>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</row>
    <row r="49" spans="1:7" x14ac:dyDescent="0.2">
      <c r="A49" s="34" t="s">
        <v>51</v>
      </c>
      <c r="B49" s="39">
        <v>84000</v>
      </c>
      <c r="C49" s="39">
        <v>203058.19</v>
      </c>
      <c r="D49" s="39">
        <v>287058.19</v>
      </c>
      <c r="E49" s="39">
        <v>69516.38</v>
      </c>
      <c r="F49" s="39">
        <v>34758.19</v>
      </c>
      <c r="G49" s="39">
        <v>217541.81</v>
      </c>
    </row>
    <row r="50" spans="1:7" x14ac:dyDescent="0.2">
      <c r="A50" s="34" t="s">
        <v>52</v>
      </c>
      <c r="B50" s="39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</row>
    <row r="51" spans="1:7" x14ac:dyDescent="0.2">
      <c r="A51" s="34" t="s">
        <v>53</v>
      </c>
      <c r="B51" s="39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</row>
    <row r="52" spans="1:7" x14ac:dyDescent="0.2">
      <c r="A52" s="34" t="s">
        <v>54</v>
      </c>
      <c r="B52" s="39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</row>
    <row r="53" spans="1:7" x14ac:dyDescent="0.2">
      <c r="A53" s="37" t="s">
        <v>55</v>
      </c>
      <c r="B53" s="40">
        <v>0</v>
      </c>
      <c r="C53" s="40">
        <v>1820950.48</v>
      </c>
      <c r="D53" s="40">
        <v>1820950.48</v>
      </c>
      <c r="E53" s="40">
        <v>0</v>
      </c>
      <c r="F53" s="40">
        <v>0</v>
      </c>
      <c r="G53" s="40">
        <v>1820950.48</v>
      </c>
    </row>
    <row r="54" spans="1:7" x14ac:dyDescent="0.2">
      <c r="A54" s="34" t="s">
        <v>56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</row>
    <row r="55" spans="1:7" x14ac:dyDescent="0.2">
      <c r="A55" s="34" t="s">
        <v>57</v>
      </c>
      <c r="B55" s="39">
        <v>0</v>
      </c>
      <c r="C55" s="39">
        <v>1820950.48</v>
      </c>
      <c r="D55" s="39">
        <v>1820950.48</v>
      </c>
      <c r="E55" s="39">
        <v>0</v>
      </c>
      <c r="F55" s="39">
        <v>0</v>
      </c>
      <c r="G55" s="39">
        <v>1820950.48</v>
      </c>
    </row>
    <row r="56" spans="1:7" x14ac:dyDescent="0.2">
      <c r="A56" s="34" t="s">
        <v>58</v>
      </c>
      <c r="B56" s="39">
        <v>0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</row>
    <row r="57" spans="1:7" x14ac:dyDescent="0.2">
      <c r="A57" s="37" t="s">
        <v>125</v>
      </c>
      <c r="B57" s="40">
        <v>0</v>
      </c>
      <c r="C57" s="40">
        <v>0</v>
      </c>
      <c r="D57" s="40">
        <v>0</v>
      </c>
      <c r="E57" s="40">
        <v>0</v>
      </c>
      <c r="F57" s="40">
        <v>0</v>
      </c>
      <c r="G57" s="40">
        <v>0</v>
      </c>
    </row>
    <row r="58" spans="1:7" x14ac:dyDescent="0.2">
      <c r="A58" s="34" t="s">
        <v>59</v>
      </c>
      <c r="B58" s="39">
        <v>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</row>
    <row r="59" spans="1:7" x14ac:dyDescent="0.2">
      <c r="A59" s="34" t="s">
        <v>60</v>
      </c>
      <c r="B59" s="39">
        <v>0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</row>
    <row r="60" spans="1:7" x14ac:dyDescent="0.2">
      <c r="A60" s="34" t="s">
        <v>61</v>
      </c>
      <c r="B60" s="39">
        <v>0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</row>
    <row r="61" spans="1:7" x14ac:dyDescent="0.2">
      <c r="A61" s="34" t="s">
        <v>62</v>
      </c>
      <c r="B61" s="39">
        <v>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</row>
    <row r="62" spans="1:7" x14ac:dyDescent="0.2">
      <c r="A62" s="34" t="s">
        <v>63</v>
      </c>
      <c r="B62" s="39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</row>
    <row r="63" spans="1:7" x14ac:dyDescent="0.2">
      <c r="A63" s="34" t="s">
        <v>64</v>
      </c>
      <c r="B63" s="39">
        <v>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</row>
    <row r="64" spans="1:7" x14ac:dyDescent="0.2">
      <c r="A64" s="34" t="s">
        <v>65</v>
      </c>
      <c r="B64" s="39">
        <v>0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</row>
    <row r="65" spans="1:8" x14ac:dyDescent="0.2">
      <c r="A65" s="37" t="s">
        <v>126</v>
      </c>
      <c r="B65" s="40">
        <v>0</v>
      </c>
      <c r="C65" s="40">
        <v>0</v>
      </c>
      <c r="D65" s="40">
        <v>0</v>
      </c>
      <c r="E65" s="40">
        <v>0</v>
      </c>
      <c r="F65" s="40">
        <v>0</v>
      </c>
      <c r="G65" s="40">
        <v>0</v>
      </c>
    </row>
    <row r="66" spans="1:8" x14ac:dyDescent="0.2">
      <c r="A66" s="34" t="s">
        <v>66</v>
      </c>
      <c r="B66" s="39">
        <v>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</row>
    <row r="67" spans="1:8" x14ac:dyDescent="0.2">
      <c r="A67" s="34" t="s">
        <v>67</v>
      </c>
      <c r="B67" s="39">
        <v>0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</row>
    <row r="68" spans="1:8" x14ac:dyDescent="0.2">
      <c r="A68" s="34" t="s">
        <v>68</v>
      </c>
      <c r="B68" s="39">
        <v>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</row>
    <row r="69" spans="1:8" x14ac:dyDescent="0.2">
      <c r="A69" s="37" t="s">
        <v>69</v>
      </c>
      <c r="B69" s="40">
        <v>0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</row>
    <row r="70" spans="1:8" x14ac:dyDescent="0.2">
      <c r="A70" s="34" t="s">
        <v>70</v>
      </c>
      <c r="B70" s="39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</row>
    <row r="71" spans="1:8" x14ac:dyDescent="0.2">
      <c r="A71" s="34" t="s">
        <v>71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</row>
    <row r="72" spans="1:8" x14ac:dyDescent="0.2">
      <c r="A72" s="34" t="s">
        <v>72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</row>
    <row r="73" spans="1:8" x14ac:dyDescent="0.2">
      <c r="A73" s="34" t="s">
        <v>73</v>
      </c>
      <c r="B73" s="39">
        <v>0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</row>
    <row r="74" spans="1:8" x14ac:dyDescent="0.2">
      <c r="A74" s="34" t="s">
        <v>74</v>
      </c>
      <c r="B74" s="39">
        <v>0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</row>
    <row r="75" spans="1:8" x14ac:dyDescent="0.2">
      <c r="A75" s="34" t="s">
        <v>75</v>
      </c>
      <c r="B75" s="39">
        <v>0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</row>
    <row r="76" spans="1:8" x14ac:dyDescent="0.2">
      <c r="A76" s="35" t="s">
        <v>76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</row>
    <row r="77" spans="1:8" x14ac:dyDescent="0.2">
      <c r="A77" s="36" t="s">
        <v>77</v>
      </c>
      <c r="B77" s="42">
        <v>115930238.38000001</v>
      </c>
      <c r="C77" s="42">
        <v>10953301.41</v>
      </c>
      <c r="D77" s="42">
        <v>126883539.79000001</v>
      </c>
      <c r="E77" s="42">
        <v>48563895.839999996</v>
      </c>
      <c r="F77" s="42">
        <v>47727984.979999989</v>
      </c>
      <c r="G77" s="42">
        <v>78319643.950000018</v>
      </c>
    </row>
    <row r="79" spans="1:8" x14ac:dyDescent="0.2">
      <c r="A79" s="43" t="s">
        <v>132</v>
      </c>
      <c r="B79" s="44"/>
      <c r="C79" s="44"/>
      <c r="D79" s="44"/>
      <c r="E79" s="44"/>
      <c r="F79" s="44"/>
      <c r="G79" s="44"/>
      <c r="H79" s="44"/>
    </row>
    <row r="80" spans="1:8" x14ac:dyDescent="0.2">
      <c r="A80"/>
      <c r="B80"/>
      <c r="C80"/>
      <c r="D80"/>
      <c r="E80"/>
      <c r="F80"/>
      <c r="G80"/>
      <c r="H80"/>
    </row>
    <row r="81" spans="1:8" x14ac:dyDescent="0.2">
      <c r="A81"/>
      <c r="B81"/>
      <c r="C81"/>
      <c r="D81"/>
      <c r="E81"/>
      <c r="F81"/>
      <c r="G81"/>
      <c r="H81"/>
    </row>
    <row r="82" spans="1:8" x14ac:dyDescent="0.2">
      <c r="A82"/>
      <c r="B82"/>
      <c r="C82"/>
      <c r="D82"/>
      <c r="E82"/>
      <c r="F82"/>
      <c r="G82"/>
      <c r="H82"/>
    </row>
    <row r="83" spans="1:8" x14ac:dyDescent="0.2">
      <c r="A83"/>
      <c r="B83"/>
      <c r="C83"/>
      <c r="D83"/>
      <c r="E83"/>
      <c r="F83"/>
      <c r="G83"/>
      <c r="H83"/>
    </row>
    <row r="84" spans="1:8" ht="15.75" customHeight="1" x14ac:dyDescent="0.2">
      <c r="A84" s="70" t="s">
        <v>133</v>
      </c>
      <c r="B84" s="70"/>
      <c r="F84" s="68" t="s">
        <v>134</v>
      </c>
      <c r="G84" s="68"/>
      <c r="H84" s="68"/>
    </row>
    <row r="85" spans="1:8" ht="56.25" customHeight="1" x14ac:dyDescent="0.2">
      <c r="A85" s="70" t="s">
        <v>135</v>
      </c>
      <c r="B85" s="70"/>
      <c r="F85" s="69" t="s">
        <v>136</v>
      </c>
      <c r="G85" s="69"/>
      <c r="H85" s="69"/>
    </row>
    <row r="86" spans="1:8" x14ac:dyDescent="0.2">
      <c r="A86"/>
      <c r="F86" s="69"/>
      <c r="G86" s="69"/>
      <c r="H86" s="69"/>
    </row>
  </sheetData>
  <sheetProtection formatCells="0" formatColumns="0" formatRows="0" autoFilter="0"/>
  <mergeCells count="6">
    <mergeCell ref="A1:G1"/>
    <mergeCell ref="G2:G3"/>
    <mergeCell ref="F84:H84"/>
    <mergeCell ref="F85:H86"/>
    <mergeCell ref="A84:B84"/>
    <mergeCell ref="A85:B85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showGridLines="0" tabSelected="1" workbookViewId="0">
      <selection activeCell="N32" sqref="N32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63" t="s">
        <v>138</v>
      </c>
      <c r="B1" s="64"/>
      <c r="C1" s="64"/>
      <c r="D1" s="64"/>
      <c r="E1" s="64"/>
      <c r="F1" s="64"/>
      <c r="G1" s="65"/>
    </row>
    <row r="2" spans="1:7" x14ac:dyDescent="0.2">
      <c r="A2" s="20"/>
      <c r="B2" s="23" t="s">
        <v>0</v>
      </c>
      <c r="C2" s="24"/>
      <c r="D2" s="24"/>
      <c r="E2" s="24"/>
      <c r="F2" s="25"/>
      <c r="G2" s="66" t="s">
        <v>7</v>
      </c>
    </row>
    <row r="3" spans="1:7" ht="24.95" customHeight="1" x14ac:dyDescent="0.2">
      <c r="A3" s="2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7"/>
    </row>
    <row r="4" spans="1:7" x14ac:dyDescent="0.2">
      <c r="A4" s="22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1"/>
      <c r="B5" s="46"/>
      <c r="C5" s="46"/>
      <c r="D5" s="6"/>
      <c r="E5" s="46"/>
      <c r="F5" s="46"/>
      <c r="G5" s="47"/>
    </row>
    <row r="6" spans="1:7" x14ac:dyDescent="0.2">
      <c r="A6" s="31" t="s">
        <v>78</v>
      </c>
      <c r="B6" s="46">
        <v>115769238.38</v>
      </c>
      <c r="C6" s="46">
        <v>8135576.7400000002</v>
      </c>
      <c r="D6" s="6">
        <f>B6+C6</f>
        <v>123904815.11999999</v>
      </c>
      <c r="E6" s="46">
        <v>47609779.460000001</v>
      </c>
      <c r="F6" s="46">
        <v>47250926.789999999</v>
      </c>
      <c r="G6" s="47">
        <f>D6-E6</f>
        <v>76295035.659999996</v>
      </c>
    </row>
    <row r="7" spans="1:7" x14ac:dyDescent="0.2">
      <c r="A7" s="31"/>
      <c r="B7" s="46"/>
      <c r="C7" s="46"/>
      <c r="D7" s="6"/>
      <c r="E7" s="46"/>
      <c r="F7" s="46"/>
      <c r="G7" s="47"/>
    </row>
    <row r="8" spans="1:7" x14ac:dyDescent="0.2">
      <c r="A8" s="31" t="s">
        <v>79</v>
      </c>
      <c r="B8" s="46">
        <v>161000</v>
      </c>
      <c r="C8" s="46">
        <v>2817724.67</v>
      </c>
      <c r="D8" s="6">
        <f>B8+C8</f>
        <v>2978724.67</v>
      </c>
      <c r="E8" s="46">
        <v>954116.38</v>
      </c>
      <c r="F8" s="46">
        <v>477058.19</v>
      </c>
      <c r="G8" s="47">
        <f t="shared" ref="G8" si="0">D8-E8</f>
        <v>2024608.29</v>
      </c>
    </row>
    <row r="9" spans="1:7" x14ac:dyDescent="0.2">
      <c r="A9" s="31"/>
      <c r="B9" s="7"/>
      <c r="C9" s="7"/>
      <c r="D9" s="47"/>
      <c r="E9" s="7"/>
      <c r="F9" s="7"/>
      <c r="G9" s="47"/>
    </row>
    <row r="10" spans="1:7" x14ac:dyDescent="0.2">
      <c r="A10" s="31" t="s">
        <v>80</v>
      </c>
      <c r="B10" s="6">
        <v>0</v>
      </c>
      <c r="C10" s="6">
        <v>0</v>
      </c>
      <c r="D10" s="47">
        <f>B10+C10</f>
        <v>0</v>
      </c>
      <c r="E10" s="6">
        <v>0</v>
      </c>
      <c r="F10" s="6">
        <v>0</v>
      </c>
      <c r="G10" s="47">
        <f t="shared" ref="G10" si="1">D10-E10</f>
        <v>0</v>
      </c>
    </row>
    <row r="11" spans="1:7" x14ac:dyDescent="0.2">
      <c r="A11" s="31"/>
      <c r="B11" s="7"/>
      <c r="C11" s="7"/>
      <c r="D11" s="47"/>
      <c r="E11" s="7"/>
      <c r="F11" s="7"/>
      <c r="G11" s="47"/>
    </row>
    <row r="12" spans="1:7" x14ac:dyDescent="0.2">
      <c r="A12" s="31" t="s">
        <v>41</v>
      </c>
      <c r="B12" s="6">
        <v>0</v>
      </c>
      <c r="C12" s="6">
        <v>0</v>
      </c>
      <c r="D12" s="47">
        <f>B12+C12</f>
        <v>0</v>
      </c>
      <c r="E12" s="6">
        <v>0</v>
      </c>
      <c r="F12" s="6">
        <v>0</v>
      </c>
      <c r="G12" s="47">
        <f t="shared" ref="G12" si="2">D12-E12</f>
        <v>0</v>
      </c>
    </row>
    <row r="13" spans="1:7" x14ac:dyDescent="0.2">
      <c r="A13" s="31"/>
      <c r="B13" s="7"/>
      <c r="C13" s="7"/>
      <c r="D13" s="47"/>
      <c r="E13" s="7"/>
      <c r="F13" s="7"/>
      <c r="G13" s="47"/>
    </row>
    <row r="14" spans="1:7" x14ac:dyDescent="0.2">
      <c r="A14" s="31" t="s">
        <v>66</v>
      </c>
      <c r="B14" s="6">
        <v>0</v>
      </c>
      <c r="C14" s="6">
        <v>0</v>
      </c>
      <c r="D14" s="47">
        <f>B14+C14</f>
        <v>0</v>
      </c>
      <c r="E14" s="6">
        <v>0</v>
      </c>
      <c r="F14" s="6">
        <v>0</v>
      </c>
      <c r="G14" s="47">
        <f t="shared" ref="G14" si="3">D14-E14</f>
        <v>0</v>
      </c>
    </row>
    <row r="15" spans="1:7" x14ac:dyDescent="0.2">
      <c r="A15" s="32"/>
      <c r="B15" s="48"/>
      <c r="C15" s="48"/>
      <c r="D15" s="48"/>
      <c r="E15" s="48"/>
      <c r="F15" s="48"/>
      <c r="G15" s="48"/>
    </row>
    <row r="16" spans="1:7" x14ac:dyDescent="0.2">
      <c r="A16" s="33" t="s">
        <v>77</v>
      </c>
      <c r="B16" s="48">
        <f>SUM(B6:B14)</f>
        <v>115930238.38</v>
      </c>
      <c r="C16" s="48">
        <f t="shared" ref="C16:G16" si="4">SUM(C6:C14)</f>
        <v>10953301.41</v>
      </c>
      <c r="D16" s="48">
        <f>SUM(D6:D14)</f>
        <v>126883539.78999999</v>
      </c>
      <c r="E16" s="48">
        <f t="shared" si="4"/>
        <v>48563895.840000004</v>
      </c>
      <c r="F16" s="48">
        <f t="shared" si="4"/>
        <v>47727984.979999997</v>
      </c>
      <c r="G16" s="48">
        <f t="shared" si="4"/>
        <v>78319643.950000003</v>
      </c>
    </row>
    <row r="18" spans="1:7" x14ac:dyDescent="0.2">
      <c r="A18" s="1" t="s">
        <v>137</v>
      </c>
    </row>
    <row r="27" spans="1:7" x14ac:dyDescent="0.2">
      <c r="A27" s="45" t="s">
        <v>133</v>
      </c>
      <c r="E27" s="68" t="s">
        <v>134</v>
      </c>
      <c r="F27" s="68"/>
      <c r="G27" s="68"/>
    </row>
    <row r="28" spans="1:7" ht="22.5" x14ac:dyDescent="0.2">
      <c r="A28" s="45" t="s">
        <v>135</v>
      </c>
      <c r="E28" s="69" t="s">
        <v>136</v>
      </c>
      <c r="F28" s="69"/>
      <c r="G28" s="69"/>
    </row>
    <row r="29" spans="1:7" x14ac:dyDescent="0.2">
      <c r="E29" s="69"/>
      <c r="F29" s="69"/>
      <c r="G29" s="69"/>
    </row>
  </sheetData>
  <sheetProtection formatCells="0" formatColumns="0" formatRows="0" autoFilter="0"/>
  <mergeCells count="4">
    <mergeCell ref="G2:G3"/>
    <mergeCell ref="A1:G1"/>
    <mergeCell ref="E27:G27"/>
    <mergeCell ref="E28:G29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0"/>
  <sheetViews>
    <sheetView showGridLines="0" workbookViewId="0">
      <selection activeCell="J54" sqref="J54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63" t="s">
        <v>143</v>
      </c>
      <c r="B1" s="64"/>
      <c r="C1" s="64"/>
      <c r="D1" s="64"/>
      <c r="E1" s="64"/>
      <c r="F1" s="64"/>
      <c r="G1" s="65"/>
    </row>
    <row r="2" spans="1:7" x14ac:dyDescent="0.2">
      <c r="A2" s="10"/>
      <c r="B2" s="10"/>
      <c r="C2" s="10"/>
      <c r="D2" s="10"/>
      <c r="E2" s="10"/>
      <c r="F2" s="10"/>
      <c r="G2" s="10"/>
    </row>
    <row r="3" spans="1:7" x14ac:dyDescent="0.2">
      <c r="A3" s="20"/>
      <c r="B3" s="23" t="s">
        <v>0</v>
      </c>
      <c r="C3" s="24"/>
      <c r="D3" s="24"/>
      <c r="E3" s="24"/>
      <c r="F3" s="25"/>
      <c r="G3" s="66" t="s">
        <v>7</v>
      </c>
    </row>
    <row r="4" spans="1:7" ht="24.95" customHeight="1" x14ac:dyDescent="0.2">
      <c r="A4" s="2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67"/>
    </row>
    <row r="5" spans="1:7" x14ac:dyDescent="0.2">
      <c r="A5" s="22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9"/>
      <c r="B6" s="15"/>
      <c r="C6" s="15"/>
      <c r="D6" s="15"/>
      <c r="E6" s="15"/>
      <c r="F6" s="15"/>
      <c r="G6" s="15"/>
    </row>
    <row r="7" spans="1:7" x14ac:dyDescent="0.2">
      <c r="A7" s="55">
        <v>21121300701000</v>
      </c>
      <c r="B7" s="39">
        <v>10269087.449999999</v>
      </c>
      <c r="C7" s="39">
        <v>575144.5</v>
      </c>
      <c r="D7" s="49">
        <f>B7+C7</f>
        <v>10844231.949999999</v>
      </c>
      <c r="E7" s="39">
        <v>4026168.19</v>
      </c>
      <c r="F7" s="39">
        <v>3975419.92</v>
      </c>
      <c r="G7" s="49">
        <f>D7-E7</f>
        <v>6818063.7599999998</v>
      </c>
    </row>
    <row r="8" spans="1:7" x14ac:dyDescent="0.2">
      <c r="A8" s="50" t="s">
        <v>139</v>
      </c>
      <c r="B8" s="39">
        <v>5810177.4199999999</v>
      </c>
      <c r="C8" s="39">
        <v>984828.37</v>
      </c>
      <c r="D8" s="49">
        <f t="shared" ref="D8:D14" si="0">B8+C8</f>
        <v>6795005.79</v>
      </c>
      <c r="E8" s="39">
        <v>2097490.46</v>
      </c>
      <c r="F8" s="39">
        <v>2036370.46</v>
      </c>
      <c r="G8" s="49">
        <f t="shared" ref="G8:G14" si="1">D8-E8</f>
        <v>4697515.33</v>
      </c>
    </row>
    <row r="9" spans="1:7" x14ac:dyDescent="0.2">
      <c r="A9" s="50" t="s">
        <v>140</v>
      </c>
      <c r="B9" s="39">
        <v>34407268.200000003</v>
      </c>
      <c r="C9" s="39">
        <v>6034174.7199999997</v>
      </c>
      <c r="D9" s="49">
        <f t="shared" si="0"/>
        <v>40441442.920000002</v>
      </c>
      <c r="E9" s="39">
        <v>15191329.539999999</v>
      </c>
      <c r="F9" s="39">
        <v>14491011.720000001</v>
      </c>
      <c r="G9" s="49">
        <f t="shared" si="1"/>
        <v>25250113.380000003</v>
      </c>
    </row>
    <row r="10" spans="1:7" x14ac:dyDescent="0.2">
      <c r="A10" s="50" t="s">
        <v>141</v>
      </c>
      <c r="B10" s="39">
        <v>64035187.689999998</v>
      </c>
      <c r="C10" s="39">
        <v>3359153.82</v>
      </c>
      <c r="D10" s="49">
        <f t="shared" si="0"/>
        <v>67394341.50999999</v>
      </c>
      <c r="E10" s="39">
        <v>26651252.440000001</v>
      </c>
      <c r="F10" s="39">
        <v>26627527.670000002</v>
      </c>
      <c r="G10" s="49">
        <f t="shared" si="1"/>
        <v>40743089.069999993</v>
      </c>
    </row>
    <row r="11" spans="1:7" x14ac:dyDescent="0.2">
      <c r="A11" s="50" t="s">
        <v>142</v>
      </c>
      <c r="B11" s="39">
        <v>1408517.62</v>
      </c>
      <c r="C11" s="39">
        <v>0</v>
      </c>
      <c r="D11" s="49">
        <f t="shared" si="0"/>
        <v>1408517.62</v>
      </c>
      <c r="E11" s="39">
        <v>597655.21</v>
      </c>
      <c r="F11" s="39">
        <v>597655.21</v>
      </c>
      <c r="G11" s="49">
        <f t="shared" si="1"/>
        <v>810862.41000000015</v>
      </c>
    </row>
    <row r="12" spans="1:7" x14ac:dyDescent="0.2">
      <c r="A12" s="51" t="s">
        <v>81</v>
      </c>
      <c r="B12" s="52">
        <v>0</v>
      </c>
      <c r="C12" s="39">
        <v>0</v>
      </c>
      <c r="D12" s="49">
        <f t="shared" si="0"/>
        <v>0</v>
      </c>
      <c r="E12" s="39">
        <v>0</v>
      </c>
      <c r="F12" s="39">
        <v>0</v>
      </c>
      <c r="G12" s="49">
        <f t="shared" si="1"/>
        <v>0</v>
      </c>
    </row>
    <row r="13" spans="1:7" x14ac:dyDescent="0.2">
      <c r="A13" s="51" t="s">
        <v>82</v>
      </c>
      <c r="B13" s="52">
        <v>0</v>
      </c>
      <c r="C13" s="39">
        <v>0</v>
      </c>
      <c r="D13" s="49">
        <f t="shared" si="0"/>
        <v>0</v>
      </c>
      <c r="E13" s="39">
        <v>0</v>
      </c>
      <c r="F13" s="39">
        <v>0</v>
      </c>
      <c r="G13" s="49">
        <f t="shared" si="1"/>
        <v>0</v>
      </c>
    </row>
    <row r="14" spans="1:7" x14ac:dyDescent="0.2">
      <c r="A14" s="51" t="s">
        <v>83</v>
      </c>
      <c r="B14" s="52">
        <v>0</v>
      </c>
      <c r="C14" s="52">
        <v>0</v>
      </c>
      <c r="D14" s="49">
        <f t="shared" si="0"/>
        <v>0</v>
      </c>
      <c r="E14" s="52">
        <v>0</v>
      </c>
      <c r="F14" s="52">
        <v>0</v>
      </c>
      <c r="G14" s="49">
        <f t="shared" si="1"/>
        <v>0</v>
      </c>
    </row>
    <row r="15" spans="1:7" x14ac:dyDescent="0.2">
      <c r="A15" s="27"/>
      <c r="B15" s="53"/>
      <c r="C15" s="53"/>
      <c r="D15" s="53"/>
      <c r="E15" s="53"/>
      <c r="F15" s="53"/>
      <c r="G15" s="53"/>
    </row>
    <row r="16" spans="1:7" x14ac:dyDescent="0.2">
      <c r="A16" s="28" t="s">
        <v>77</v>
      </c>
      <c r="B16" s="54">
        <f>SUM(B7:B15)</f>
        <v>115930238.38</v>
      </c>
      <c r="C16" s="54">
        <f>SUM(C7:C15)</f>
        <v>10953301.41</v>
      </c>
      <c r="D16" s="54">
        <f>B16+C16</f>
        <v>126883539.78999999</v>
      </c>
      <c r="E16" s="54">
        <f>SUM(E7:E14)</f>
        <v>48563895.839999996</v>
      </c>
      <c r="F16" s="54">
        <f>SUM(F7:F14)</f>
        <v>47727984.980000004</v>
      </c>
      <c r="G16" s="54">
        <f>D16-E16</f>
        <v>78319643.949999988</v>
      </c>
    </row>
    <row r="19" spans="1:7" ht="45" customHeight="1" x14ac:dyDescent="0.2">
      <c r="A19" s="63" t="s">
        <v>144</v>
      </c>
      <c r="B19" s="64"/>
      <c r="C19" s="64"/>
      <c r="D19" s="64"/>
      <c r="E19" s="64"/>
      <c r="F19" s="64"/>
      <c r="G19" s="65"/>
    </row>
    <row r="21" spans="1:7" x14ac:dyDescent="0.2">
      <c r="A21" s="20"/>
      <c r="B21" s="23" t="s">
        <v>0</v>
      </c>
      <c r="C21" s="24"/>
      <c r="D21" s="24"/>
      <c r="E21" s="24"/>
      <c r="F21" s="25"/>
      <c r="G21" s="66" t="s">
        <v>7</v>
      </c>
    </row>
    <row r="22" spans="1:7" ht="22.5" x14ac:dyDescent="0.2">
      <c r="A22" s="21" t="s">
        <v>1</v>
      </c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  <c r="G22" s="67"/>
    </row>
    <row r="23" spans="1:7" x14ac:dyDescent="0.2">
      <c r="A23" s="22"/>
      <c r="B23" s="4">
        <v>1</v>
      </c>
      <c r="C23" s="4">
        <v>2</v>
      </c>
      <c r="D23" s="4" t="s">
        <v>8</v>
      </c>
      <c r="E23" s="4">
        <v>4</v>
      </c>
      <c r="F23" s="4">
        <v>5</v>
      </c>
      <c r="G23" s="4" t="s">
        <v>9</v>
      </c>
    </row>
    <row r="24" spans="1:7" x14ac:dyDescent="0.2">
      <c r="A24" s="11"/>
      <c r="B24" s="12"/>
      <c r="C24" s="12"/>
      <c r="D24" s="12"/>
      <c r="E24" s="12"/>
      <c r="F24" s="12"/>
      <c r="G24" s="12"/>
    </row>
    <row r="25" spans="1:7" x14ac:dyDescent="0.2">
      <c r="A25" s="27" t="s">
        <v>84</v>
      </c>
      <c r="B25" s="13"/>
      <c r="C25" s="13"/>
      <c r="D25" s="13"/>
      <c r="E25" s="13"/>
      <c r="F25" s="13"/>
      <c r="G25" s="13"/>
    </row>
    <row r="26" spans="1:7" x14ac:dyDescent="0.2">
      <c r="A26" s="27" t="s">
        <v>85</v>
      </c>
      <c r="B26" s="13"/>
      <c r="C26" s="58" t="s">
        <v>146</v>
      </c>
      <c r="D26" s="13"/>
      <c r="E26" s="13"/>
      <c r="F26" s="13"/>
      <c r="G26" s="13"/>
    </row>
    <row r="27" spans="1:7" x14ac:dyDescent="0.2">
      <c r="A27" s="27" t="s">
        <v>86</v>
      </c>
      <c r="B27" s="13"/>
      <c r="C27" s="13"/>
      <c r="D27" s="13"/>
      <c r="E27" s="13"/>
      <c r="F27" s="13"/>
      <c r="G27" s="13"/>
    </row>
    <row r="28" spans="1:7" x14ac:dyDescent="0.2">
      <c r="A28" s="27" t="s">
        <v>87</v>
      </c>
      <c r="B28" s="13"/>
      <c r="C28" s="13"/>
      <c r="D28" s="13"/>
      <c r="E28" s="13"/>
      <c r="F28" s="13"/>
      <c r="G28" s="13"/>
    </row>
    <row r="29" spans="1:7" x14ac:dyDescent="0.2">
      <c r="A29" s="2"/>
      <c r="B29" s="14"/>
      <c r="C29" s="14"/>
      <c r="D29" s="14"/>
      <c r="E29" s="14"/>
      <c r="F29" s="14"/>
      <c r="G29" s="14"/>
    </row>
    <row r="30" spans="1:7" x14ac:dyDescent="0.2">
      <c r="A30" s="28" t="s">
        <v>77</v>
      </c>
      <c r="B30" s="8"/>
      <c r="C30" s="8"/>
      <c r="D30" s="8"/>
      <c r="E30" s="8"/>
      <c r="F30" s="8"/>
      <c r="G30" s="8"/>
    </row>
    <row r="33" spans="1:7" ht="45" customHeight="1" x14ac:dyDescent="0.2">
      <c r="A33" s="63" t="s">
        <v>145</v>
      </c>
      <c r="B33" s="64"/>
      <c r="C33" s="64"/>
      <c r="D33" s="64"/>
      <c r="E33" s="64"/>
      <c r="F33" s="64"/>
      <c r="G33" s="65"/>
    </row>
    <row r="34" spans="1:7" x14ac:dyDescent="0.2">
      <c r="A34" s="20"/>
      <c r="B34" s="23" t="s">
        <v>0</v>
      </c>
      <c r="C34" s="24"/>
      <c r="D34" s="24"/>
      <c r="E34" s="24"/>
      <c r="F34" s="25"/>
      <c r="G34" s="66" t="s">
        <v>7</v>
      </c>
    </row>
    <row r="35" spans="1:7" ht="22.5" x14ac:dyDescent="0.2">
      <c r="A35" s="21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67"/>
    </row>
    <row r="36" spans="1:7" x14ac:dyDescent="0.2">
      <c r="A36" s="22"/>
      <c r="B36" s="4">
        <v>1</v>
      </c>
      <c r="C36" s="4">
        <v>2</v>
      </c>
      <c r="D36" s="4" t="s">
        <v>8</v>
      </c>
      <c r="E36" s="4">
        <v>4</v>
      </c>
      <c r="F36" s="4">
        <v>5</v>
      </c>
      <c r="G36" s="4" t="s">
        <v>9</v>
      </c>
    </row>
    <row r="37" spans="1:7" x14ac:dyDescent="0.2">
      <c r="A37" s="11"/>
      <c r="B37" s="12"/>
      <c r="C37" s="12"/>
      <c r="D37" s="12"/>
      <c r="E37" s="12"/>
      <c r="F37" s="12"/>
      <c r="G37" s="12"/>
    </row>
    <row r="38" spans="1:7" ht="22.5" x14ac:dyDescent="0.2">
      <c r="A38" s="29" t="s">
        <v>88</v>
      </c>
      <c r="B38" s="39">
        <v>115930238.38</v>
      </c>
      <c r="C38" s="39">
        <v>10953301.41</v>
      </c>
      <c r="D38" s="56">
        <f>B38+C38</f>
        <v>126883539.78999999</v>
      </c>
      <c r="E38" s="39">
        <v>48563895.840000004</v>
      </c>
      <c r="F38" s="39">
        <v>47727984.979999997</v>
      </c>
      <c r="G38" s="56">
        <f>D38-E38</f>
        <v>78319643.949999988</v>
      </c>
    </row>
    <row r="39" spans="1:7" x14ac:dyDescent="0.2">
      <c r="A39" s="29"/>
      <c r="B39" s="13"/>
      <c r="C39" s="13"/>
      <c r="D39" s="56"/>
      <c r="E39" s="13"/>
      <c r="F39" s="13"/>
      <c r="G39" s="56"/>
    </row>
    <row r="40" spans="1:7" x14ac:dyDescent="0.2">
      <c r="A40" s="29" t="s">
        <v>89</v>
      </c>
      <c r="B40" s="52">
        <v>0</v>
      </c>
      <c r="C40" s="52">
        <v>0</v>
      </c>
      <c r="D40" s="56">
        <f t="shared" ref="D40:D50" si="2">B40+C40</f>
        <v>0</v>
      </c>
      <c r="E40" s="52">
        <v>0</v>
      </c>
      <c r="F40" s="52">
        <v>0</v>
      </c>
      <c r="G40" s="56">
        <f>D40-E40</f>
        <v>0</v>
      </c>
    </row>
    <row r="41" spans="1:7" x14ac:dyDescent="0.2">
      <c r="A41" s="29"/>
      <c r="B41" s="13"/>
      <c r="C41" s="13"/>
      <c r="D41" s="56"/>
      <c r="E41" s="13"/>
      <c r="F41" s="13"/>
      <c r="G41" s="56"/>
    </row>
    <row r="42" spans="1:7" ht="22.5" x14ac:dyDescent="0.2">
      <c r="A42" s="29" t="s">
        <v>90</v>
      </c>
      <c r="B42" s="52">
        <v>0</v>
      </c>
      <c r="C42" s="52">
        <v>0</v>
      </c>
      <c r="D42" s="56">
        <f t="shared" si="2"/>
        <v>0</v>
      </c>
      <c r="E42" s="52">
        <v>0</v>
      </c>
      <c r="F42" s="52">
        <v>0</v>
      </c>
      <c r="G42" s="56">
        <f>D42-E42</f>
        <v>0</v>
      </c>
    </row>
    <row r="43" spans="1:7" x14ac:dyDescent="0.2">
      <c r="A43" s="29"/>
      <c r="B43" s="13"/>
      <c r="C43" s="13"/>
      <c r="D43" s="56"/>
      <c r="E43" s="13"/>
      <c r="F43" s="13"/>
      <c r="G43" s="56"/>
    </row>
    <row r="44" spans="1:7" ht="22.5" x14ac:dyDescent="0.2">
      <c r="A44" s="29" t="s">
        <v>91</v>
      </c>
      <c r="B44" s="52">
        <v>0</v>
      </c>
      <c r="C44" s="52">
        <v>0</v>
      </c>
      <c r="D44" s="56">
        <f t="shared" si="2"/>
        <v>0</v>
      </c>
      <c r="E44" s="52">
        <v>0</v>
      </c>
      <c r="F44" s="52">
        <v>0</v>
      </c>
      <c r="G44" s="56">
        <f>D44-E44</f>
        <v>0</v>
      </c>
    </row>
    <row r="45" spans="1:7" x14ac:dyDescent="0.2">
      <c r="A45" s="29"/>
      <c r="B45" s="13"/>
      <c r="C45" s="13"/>
      <c r="D45" s="56"/>
      <c r="E45" s="13"/>
      <c r="F45" s="13"/>
      <c r="G45" s="56"/>
    </row>
    <row r="46" spans="1:7" ht="22.5" x14ac:dyDescent="0.2">
      <c r="A46" s="29" t="s">
        <v>92</v>
      </c>
      <c r="B46" s="52">
        <v>0</v>
      </c>
      <c r="C46" s="52">
        <v>0</v>
      </c>
      <c r="D46" s="56">
        <f t="shared" si="2"/>
        <v>0</v>
      </c>
      <c r="E46" s="52">
        <v>0</v>
      </c>
      <c r="F46" s="52">
        <v>0</v>
      </c>
      <c r="G46" s="56">
        <f>D46-E46</f>
        <v>0</v>
      </c>
    </row>
    <row r="47" spans="1:7" x14ac:dyDescent="0.2">
      <c r="A47" s="29"/>
      <c r="B47" s="13"/>
      <c r="C47" s="13"/>
      <c r="D47" s="56"/>
      <c r="E47" s="13"/>
      <c r="F47" s="13"/>
      <c r="G47" s="56"/>
    </row>
    <row r="48" spans="1:7" ht="22.5" x14ac:dyDescent="0.2">
      <c r="A48" s="29" t="s">
        <v>93</v>
      </c>
      <c r="B48" s="52">
        <v>0</v>
      </c>
      <c r="C48" s="52">
        <v>0</v>
      </c>
      <c r="D48" s="56">
        <f t="shared" si="2"/>
        <v>0</v>
      </c>
      <c r="E48" s="52">
        <v>0</v>
      </c>
      <c r="F48" s="52">
        <v>0</v>
      </c>
      <c r="G48" s="56">
        <f>D48-E48</f>
        <v>0</v>
      </c>
    </row>
    <row r="49" spans="1:7" x14ac:dyDescent="0.2">
      <c r="A49" s="29"/>
      <c r="B49" s="13"/>
      <c r="C49" s="13"/>
      <c r="D49" s="56"/>
      <c r="E49" s="13"/>
      <c r="F49" s="13"/>
      <c r="G49" s="56"/>
    </row>
    <row r="50" spans="1:7" x14ac:dyDescent="0.2">
      <c r="A50" s="29" t="s">
        <v>94</v>
      </c>
      <c r="B50" s="52">
        <v>0</v>
      </c>
      <c r="C50" s="52">
        <v>0</v>
      </c>
      <c r="D50" s="56">
        <f t="shared" si="2"/>
        <v>0</v>
      </c>
      <c r="E50" s="52">
        <v>0</v>
      </c>
      <c r="F50" s="52">
        <v>0</v>
      </c>
      <c r="G50" s="56">
        <f>D50-E50</f>
        <v>0</v>
      </c>
    </row>
    <row r="51" spans="1:7" x14ac:dyDescent="0.2">
      <c r="A51" s="30"/>
      <c r="B51" s="57"/>
      <c r="C51" s="57"/>
      <c r="D51" s="57"/>
      <c r="E51" s="57"/>
      <c r="F51" s="57"/>
      <c r="G51" s="57"/>
    </row>
    <row r="52" spans="1:7" x14ac:dyDescent="0.2">
      <c r="A52" s="19" t="s">
        <v>77</v>
      </c>
      <c r="B52" s="54">
        <f>SUM(B38:B50)</f>
        <v>115930238.38</v>
      </c>
      <c r="C52" s="54">
        <f>SUM(C38:C50)</f>
        <v>10953301.41</v>
      </c>
      <c r="D52" s="54">
        <f>B52+C52</f>
        <v>126883539.78999999</v>
      </c>
      <c r="E52" s="54">
        <f>SUM(E38:E50)</f>
        <v>48563895.840000004</v>
      </c>
      <c r="F52" s="54">
        <f>SUM(F38:F50)</f>
        <v>47727984.979999997</v>
      </c>
      <c r="G52" s="54">
        <f>D52-E52</f>
        <v>78319643.949999988</v>
      </c>
    </row>
    <row r="54" spans="1:7" x14ac:dyDescent="0.2">
      <c r="A54" s="1" t="s">
        <v>137</v>
      </c>
    </row>
    <row r="58" spans="1:7" x14ac:dyDescent="0.2">
      <c r="A58" s="45" t="s">
        <v>133</v>
      </c>
      <c r="E58" s="68" t="s">
        <v>134</v>
      </c>
      <c r="F58" s="68"/>
      <c r="G58" s="68"/>
    </row>
    <row r="59" spans="1:7" ht="22.5" x14ac:dyDescent="0.2">
      <c r="A59" s="45" t="s">
        <v>135</v>
      </c>
      <c r="E59" s="69" t="s">
        <v>136</v>
      </c>
      <c r="F59" s="69"/>
      <c r="G59" s="69"/>
    </row>
    <row r="60" spans="1:7" x14ac:dyDescent="0.2">
      <c r="E60" s="69"/>
      <c r="F60" s="69"/>
      <c r="G60" s="69"/>
    </row>
  </sheetData>
  <sheetProtection formatCells="0" formatColumns="0" formatRows="0" insertRows="0" deleteRows="0" autoFilter="0"/>
  <mergeCells count="8">
    <mergeCell ref="A1:G1"/>
    <mergeCell ref="A19:G19"/>
    <mergeCell ref="A33:G33"/>
    <mergeCell ref="E58:G58"/>
    <mergeCell ref="E59:G60"/>
    <mergeCell ref="G3:G4"/>
    <mergeCell ref="G21:G22"/>
    <mergeCell ref="G34:G35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3"/>
  <sheetViews>
    <sheetView showGridLines="0" zoomScaleNormal="100" workbookViewId="0">
      <selection activeCell="K20" sqref="K20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63" t="s">
        <v>147</v>
      </c>
      <c r="B1" s="71"/>
      <c r="C1" s="71"/>
      <c r="D1" s="71"/>
      <c r="E1" s="71"/>
      <c r="F1" s="71"/>
      <c r="G1" s="72"/>
    </row>
    <row r="2" spans="1:7" x14ac:dyDescent="0.2">
      <c r="A2" s="20"/>
      <c r="B2" s="23" t="s">
        <v>0</v>
      </c>
      <c r="C2" s="24"/>
      <c r="D2" s="24"/>
      <c r="E2" s="24"/>
      <c r="F2" s="25"/>
      <c r="G2" s="66" t="s">
        <v>7</v>
      </c>
    </row>
    <row r="3" spans="1:7" ht="24.95" customHeight="1" x14ac:dyDescent="0.2">
      <c r="A3" s="2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7"/>
    </row>
    <row r="4" spans="1:7" x14ac:dyDescent="0.2">
      <c r="A4" s="22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18"/>
      <c r="B5" s="5"/>
      <c r="C5" s="5"/>
      <c r="D5" s="5"/>
      <c r="E5" s="5"/>
      <c r="F5" s="5"/>
      <c r="G5" s="5"/>
    </row>
    <row r="6" spans="1:7" x14ac:dyDescent="0.2">
      <c r="A6" s="16" t="s">
        <v>95</v>
      </c>
      <c r="B6" s="59">
        <f>SUM(B7:B15)</f>
        <v>53327909.654799998</v>
      </c>
      <c r="C6" s="59">
        <f t="shared" ref="C6:G6" si="0">SUM(C7:C15)</f>
        <v>4928985.63</v>
      </c>
      <c r="D6" s="59">
        <f t="shared" si="0"/>
        <v>58256895.2848</v>
      </c>
      <c r="E6" s="59">
        <f t="shared" si="0"/>
        <v>21853753.128000002</v>
      </c>
      <c r="F6" s="59">
        <f t="shared" si="0"/>
        <v>21477593.241</v>
      </c>
      <c r="G6" s="59">
        <f t="shared" si="0"/>
        <v>36403142.156800002</v>
      </c>
    </row>
    <row r="7" spans="1:7" x14ac:dyDescent="0.2">
      <c r="A7" s="26" t="s">
        <v>96</v>
      </c>
      <c r="B7" s="60">
        <v>0</v>
      </c>
      <c r="C7" s="60">
        <v>0</v>
      </c>
      <c r="D7" s="49">
        <v>0</v>
      </c>
      <c r="E7" s="60">
        <v>0</v>
      </c>
      <c r="F7" s="60">
        <v>0</v>
      </c>
      <c r="G7" s="49">
        <v>0</v>
      </c>
    </row>
    <row r="8" spans="1:7" x14ac:dyDescent="0.2">
      <c r="A8" s="26" t="s">
        <v>97</v>
      </c>
      <c r="B8" s="60">
        <v>0</v>
      </c>
      <c r="C8" s="60">
        <v>0</v>
      </c>
      <c r="D8" s="49">
        <v>0</v>
      </c>
      <c r="E8" s="60">
        <v>0</v>
      </c>
      <c r="F8" s="60">
        <v>0</v>
      </c>
      <c r="G8" s="49">
        <v>0</v>
      </c>
    </row>
    <row r="9" spans="1:7" x14ac:dyDescent="0.2">
      <c r="A9" s="26" t="s">
        <v>130</v>
      </c>
      <c r="B9" s="61">
        <f>115930238.38*0.46</f>
        <v>53327909.654799998</v>
      </c>
      <c r="C9" s="62">
        <v>4928985.63</v>
      </c>
      <c r="D9" s="60">
        <f>+B9+C9</f>
        <v>58256895.2848</v>
      </c>
      <c r="E9" s="6">
        <f>CA!F38*45%</f>
        <v>21853753.128000002</v>
      </c>
      <c r="F9" s="6">
        <f>CA!G38*45%</f>
        <v>21477593.241</v>
      </c>
      <c r="G9" s="6">
        <f>D9-E9</f>
        <v>36403142.156800002</v>
      </c>
    </row>
    <row r="10" spans="1:7" x14ac:dyDescent="0.2">
      <c r="A10" s="26" t="s">
        <v>98</v>
      </c>
      <c r="B10" s="60">
        <v>0</v>
      </c>
      <c r="C10" s="60">
        <v>0</v>
      </c>
      <c r="D10" s="49">
        <v>0</v>
      </c>
      <c r="E10" s="60">
        <v>0</v>
      </c>
      <c r="F10" s="60">
        <v>0</v>
      </c>
      <c r="G10" s="49">
        <v>0</v>
      </c>
    </row>
    <row r="11" spans="1:7" x14ac:dyDescent="0.2">
      <c r="A11" s="26" t="s">
        <v>99</v>
      </c>
      <c r="B11" s="60">
        <v>0</v>
      </c>
      <c r="C11" s="60">
        <v>0</v>
      </c>
      <c r="D11" s="49">
        <v>0</v>
      </c>
      <c r="E11" s="60">
        <v>0</v>
      </c>
      <c r="F11" s="60">
        <v>0</v>
      </c>
      <c r="G11" s="49">
        <v>0</v>
      </c>
    </row>
    <row r="12" spans="1:7" x14ac:dyDescent="0.2">
      <c r="A12" s="26" t="s">
        <v>100</v>
      </c>
      <c r="B12" s="60">
        <v>0</v>
      </c>
      <c r="C12" s="60">
        <v>0</v>
      </c>
      <c r="D12" s="49">
        <v>0</v>
      </c>
      <c r="E12" s="60">
        <v>0</v>
      </c>
      <c r="F12" s="60">
        <v>0</v>
      </c>
      <c r="G12" s="49">
        <v>0</v>
      </c>
    </row>
    <row r="13" spans="1:7" x14ac:dyDescent="0.2">
      <c r="A13" s="26" t="s">
        <v>101</v>
      </c>
      <c r="B13" s="60">
        <v>0</v>
      </c>
      <c r="C13" s="60">
        <v>0</v>
      </c>
      <c r="D13" s="49">
        <v>0</v>
      </c>
      <c r="E13" s="60">
        <v>0</v>
      </c>
      <c r="F13" s="60">
        <v>0</v>
      </c>
      <c r="G13" s="49">
        <v>0</v>
      </c>
    </row>
    <row r="14" spans="1:7" x14ac:dyDescent="0.2">
      <c r="A14" s="26" t="s">
        <v>36</v>
      </c>
      <c r="B14" s="60">
        <v>0</v>
      </c>
      <c r="C14" s="60">
        <v>0</v>
      </c>
      <c r="D14" s="49">
        <v>0</v>
      </c>
      <c r="E14" s="60">
        <v>0</v>
      </c>
      <c r="F14" s="60">
        <v>0</v>
      </c>
      <c r="G14" s="49">
        <v>0</v>
      </c>
    </row>
    <row r="15" spans="1:7" x14ac:dyDescent="0.2">
      <c r="A15" s="17"/>
      <c r="B15" s="60"/>
      <c r="C15" s="60"/>
      <c r="D15" s="49"/>
      <c r="E15" s="60"/>
      <c r="F15" s="60"/>
      <c r="G15" s="49"/>
    </row>
    <row r="16" spans="1:7" x14ac:dyDescent="0.2">
      <c r="A16" s="16" t="s">
        <v>102</v>
      </c>
      <c r="B16" s="59">
        <f>SUM(B17:B23)</f>
        <v>62602328.725200005</v>
      </c>
      <c r="C16" s="59">
        <f t="shared" ref="C16:G16" si="1">SUM(C17:C23)</f>
        <v>6024315.7755000005</v>
      </c>
      <c r="D16" s="59">
        <f t="shared" si="1"/>
        <v>68626644.500700012</v>
      </c>
      <c r="E16" s="59">
        <f t="shared" si="1"/>
        <v>26710142.712000005</v>
      </c>
      <c r="F16" s="59">
        <f t="shared" si="1"/>
        <v>26250391.739</v>
      </c>
      <c r="G16" s="59">
        <f t="shared" si="1"/>
        <v>41916501.788700007</v>
      </c>
    </row>
    <row r="17" spans="1:7" x14ac:dyDescent="0.2">
      <c r="A17" s="26" t="s">
        <v>103</v>
      </c>
      <c r="B17" s="60">
        <v>0</v>
      </c>
      <c r="C17" s="60">
        <v>0</v>
      </c>
      <c r="D17" s="49">
        <v>0</v>
      </c>
      <c r="E17" s="60">
        <v>0</v>
      </c>
      <c r="F17" s="60">
        <v>0</v>
      </c>
      <c r="G17" s="49">
        <v>0</v>
      </c>
    </row>
    <row r="18" spans="1:7" x14ac:dyDescent="0.2">
      <c r="A18" s="26" t="s">
        <v>104</v>
      </c>
      <c r="B18" s="60">
        <v>0</v>
      </c>
      <c r="C18" s="60">
        <v>0</v>
      </c>
      <c r="D18" s="49">
        <v>0</v>
      </c>
      <c r="E18" s="60">
        <v>0</v>
      </c>
      <c r="F18" s="60">
        <v>0</v>
      </c>
      <c r="G18" s="49">
        <v>0</v>
      </c>
    </row>
    <row r="19" spans="1:7" x14ac:dyDescent="0.2">
      <c r="A19" s="26" t="s">
        <v>105</v>
      </c>
      <c r="B19" s="60">
        <v>0</v>
      </c>
      <c r="C19" s="60">
        <v>0</v>
      </c>
      <c r="D19" s="49">
        <v>0</v>
      </c>
      <c r="E19" s="60">
        <v>0</v>
      </c>
      <c r="F19" s="60">
        <v>0</v>
      </c>
      <c r="G19" s="49">
        <v>0</v>
      </c>
    </row>
    <row r="20" spans="1:7" x14ac:dyDescent="0.2">
      <c r="A20" s="26" t="s">
        <v>106</v>
      </c>
      <c r="B20" s="60">
        <v>0</v>
      </c>
      <c r="C20" s="60">
        <v>0</v>
      </c>
      <c r="D20" s="49">
        <v>0</v>
      </c>
      <c r="E20" s="60">
        <v>0</v>
      </c>
      <c r="F20" s="60">
        <v>0</v>
      </c>
      <c r="G20" s="49">
        <v>0</v>
      </c>
    </row>
    <row r="21" spans="1:7" x14ac:dyDescent="0.2">
      <c r="A21" s="26" t="s">
        <v>107</v>
      </c>
      <c r="B21" s="61">
        <f>115930238.38*0.54</f>
        <v>62602328.725200005</v>
      </c>
      <c r="C21" s="49">
        <f>CA!D16*55%</f>
        <v>6024315.7755000005</v>
      </c>
      <c r="D21" s="61">
        <f>+B21+C21</f>
        <v>68626644.500700012</v>
      </c>
      <c r="E21" s="6">
        <f>CA!F38*55%</f>
        <v>26710142.712000005</v>
      </c>
      <c r="F21" s="6">
        <f>CA!G38*55%</f>
        <v>26250391.739</v>
      </c>
      <c r="G21" s="6">
        <f>D21-E21</f>
        <v>41916501.788700007</v>
      </c>
    </row>
    <row r="22" spans="1:7" x14ac:dyDescent="0.2">
      <c r="A22" s="26" t="s">
        <v>108</v>
      </c>
      <c r="B22" s="60">
        <v>0</v>
      </c>
      <c r="C22" s="60">
        <v>0</v>
      </c>
      <c r="D22" s="49">
        <v>0</v>
      </c>
      <c r="E22" s="60">
        <v>0</v>
      </c>
      <c r="F22" s="60">
        <v>0</v>
      </c>
      <c r="G22" s="49">
        <v>0</v>
      </c>
    </row>
    <row r="23" spans="1:7" x14ac:dyDescent="0.2">
      <c r="A23" s="26" t="s">
        <v>109</v>
      </c>
      <c r="B23" s="60">
        <v>0</v>
      </c>
      <c r="C23" s="60">
        <v>0</v>
      </c>
      <c r="D23" s="49">
        <v>0</v>
      </c>
      <c r="E23" s="60">
        <v>0</v>
      </c>
      <c r="F23" s="60">
        <v>0</v>
      </c>
      <c r="G23" s="49">
        <v>0</v>
      </c>
    </row>
    <row r="24" spans="1:7" x14ac:dyDescent="0.2">
      <c r="A24" s="17"/>
      <c r="B24" s="49"/>
      <c r="C24" s="49"/>
      <c r="D24" s="49"/>
      <c r="E24" s="49"/>
      <c r="F24" s="49"/>
      <c r="G24" s="49"/>
    </row>
    <row r="25" spans="1:7" x14ac:dyDescent="0.2">
      <c r="A25" s="16" t="s">
        <v>110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">
      <c r="A26" s="26" t="s">
        <v>111</v>
      </c>
      <c r="B26" s="60">
        <v>0</v>
      </c>
      <c r="C26" s="60">
        <v>0</v>
      </c>
      <c r="D26" s="49">
        <v>0</v>
      </c>
      <c r="E26" s="60">
        <v>0</v>
      </c>
      <c r="F26" s="60">
        <v>0</v>
      </c>
      <c r="G26" s="49">
        <v>0</v>
      </c>
    </row>
    <row r="27" spans="1:7" x14ac:dyDescent="0.2">
      <c r="A27" s="26" t="s">
        <v>112</v>
      </c>
      <c r="B27" s="60">
        <v>0</v>
      </c>
      <c r="C27" s="60">
        <v>0</v>
      </c>
      <c r="D27" s="49">
        <v>0</v>
      </c>
      <c r="E27" s="60">
        <v>0</v>
      </c>
      <c r="F27" s="60">
        <v>0</v>
      </c>
      <c r="G27" s="49">
        <v>0</v>
      </c>
    </row>
    <row r="28" spans="1:7" x14ac:dyDescent="0.2">
      <c r="A28" s="26" t="s">
        <v>113</v>
      </c>
      <c r="B28" s="60">
        <v>0</v>
      </c>
      <c r="C28" s="60">
        <v>0</v>
      </c>
      <c r="D28" s="49">
        <v>0</v>
      </c>
      <c r="E28" s="60">
        <v>0</v>
      </c>
      <c r="F28" s="60">
        <v>0</v>
      </c>
      <c r="G28" s="49">
        <v>0</v>
      </c>
    </row>
    <row r="29" spans="1:7" x14ac:dyDescent="0.2">
      <c r="A29" s="26" t="s">
        <v>114</v>
      </c>
      <c r="B29" s="60">
        <v>0</v>
      </c>
      <c r="C29" s="60">
        <v>0</v>
      </c>
      <c r="D29" s="49">
        <v>0</v>
      </c>
      <c r="E29" s="60">
        <v>0</v>
      </c>
      <c r="F29" s="60">
        <v>0</v>
      </c>
      <c r="G29" s="49">
        <v>0</v>
      </c>
    </row>
    <row r="30" spans="1:7" x14ac:dyDescent="0.2">
      <c r="A30" s="26" t="s">
        <v>115</v>
      </c>
      <c r="B30" s="60">
        <v>0</v>
      </c>
      <c r="C30" s="60">
        <v>0</v>
      </c>
      <c r="D30" s="49">
        <v>0</v>
      </c>
      <c r="E30" s="60">
        <v>0</v>
      </c>
      <c r="F30" s="60">
        <v>0</v>
      </c>
      <c r="G30" s="49">
        <v>0</v>
      </c>
    </row>
    <row r="31" spans="1:7" x14ac:dyDescent="0.2">
      <c r="A31" s="26" t="s">
        <v>116</v>
      </c>
      <c r="B31" s="60">
        <v>0</v>
      </c>
      <c r="C31" s="60">
        <v>0</v>
      </c>
      <c r="D31" s="49">
        <v>0</v>
      </c>
      <c r="E31" s="60">
        <v>0</v>
      </c>
      <c r="F31" s="60">
        <v>0</v>
      </c>
      <c r="G31" s="49">
        <v>0</v>
      </c>
    </row>
    <row r="32" spans="1:7" x14ac:dyDescent="0.2">
      <c r="A32" s="26" t="s">
        <v>117</v>
      </c>
      <c r="B32" s="60">
        <v>0</v>
      </c>
      <c r="C32" s="60">
        <v>0</v>
      </c>
      <c r="D32" s="49">
        <v>0</v>
      </c>
      <c r="E32" s="60">
        <v>0</v>
      </c>
      <c r="F32" s="60">
        <v>0</v>
      </c>
      <c r="G32" s="49">
        <v>0</v>
      </c>
    </row>
    <row r="33" spans="1:7" x14ac:dyDescent="0.2">
      <c r="A33" s="26" t="s">
        <v>118</v>
      </c>
      <c r="B33" s="60">
        <v>0</v>
      </c>
      <c r="C33" s="60">
        <v>0</v>
      </c>
      <c r="D33" s="49">
        <v>0</v>
      </c>
      <c r="E33" s="60">
        <v>0</v>
      </c>
      <c r="F33" s="60">
        <v>0</v>
      </c>
      <c r="G33" s="49">
        <v>0</v>
      </c>
    </row>
    <row r="34" spans="1:7" x14ac:dyDescent="0.2">
      <c r="A34" s="26" t="s">
        <v>119</v>
      </c>
      <c r="B34" s="60">
        <v>0</v>
      </c>
      <c r="C34" s="60">
        <v>0</v>
      </c>
      <c r="D34" s="49">
        <v>0</v>
      </c>
      <c r="E34" s="60">
        <v>0</v>
      </c>
      <c r="F34" s="60">
        <v>0</v>
      </c>
      <c r="G34" s="49">
        <v>0</v>
      </c>
    </row>
    <row r="35" spans="1:7" x14ac:dyDescent="0.2">
      <c r="A35" s="17"/>
      <c r="B35" s="49"/>
      <c r="C35" s="49"/>
      <c r="D35" s="49"/>
      <c r="E35" s="49"/>
      <c r="F35" s="49"/>
      <c r="G35" s="49"/>
    </row>
    <row r="36" spans="1:7" x14ac:dyDescent="0.2">
      <c r="A36" s="16" t="s">
        <v>120</v>
      </c>
      <c r="B36" s="59">
        <v>0</v>
      </c>
      <c r="C36" s="59">
        <v>0</v>
      </c>
      <c r="D36" s="59">
        <v>0</v>
      </c>
      <c r="E36" s="59">
        <v>0</v>
      </c>
      <c r="F36" s="59">
        <v>0</v>
      </c>
      <c r="G36" s="59">
        <v>0</v>
      </c>
    </row>
    <row r="37" spans="1:7" x14ac:dyDescent="0.2">
      <c r="A37" s="26" t="s">
        <v>121</v>
      </c>
      <c r="B37" s="60">
        <v>0</v>
      </c>
      <c r="C37" s="60">
        <v>0</v>
      </c>
      <c r="D37" s="49">
        <v>0</v>
      </c>
      <c r="E37" s="60">
        <v>0</v>
      </c>
      <c r="F37" s="60">
        <v>0</v>
      </c>
      <c r="G37" s="49">
        <v>0</v>
      </c>
    </row>
    <row r="38" spans="1:7" ht="22.5" x14ac:dyDescent="0.2">
      <c r="A38" s="26" t="s">
        <v>122</v>
      </c>
      <c r="B38" s="60">
        <v>0</v>
      </c>
      <c r="C38" s="60">
        <v>0</v>
      </c>
      <c r="D38" s="49">
        <v>0</v>
      </c>
      <c r="E38" s="60">
        <v>0</v>
      </c>
      <c r="F38" s="60">
        <v>0</v>
      </c>
      <c r="G38" s="49">
        <v>0</v>
      </c>
    </row>
    <row r="39" spans="1:7" x14ac:dyDescent="0.2">
      <c r="A39" s="26" t="s">
        <v>123</v>
      </c>
      <c r="B39" s="60">
        <v>0</v>
      </c>
      <c r="C39" s="60">
        <v>0</v>
      </c>
      <c r="D39" s="49">
        <v>0</v>
      </c>
      <c r="E39" s="60">
        <v>0</v>
      </c>
      <c r="F39" s="60">
        <v>0</v>
      </c>
      <c r="G39" s="49">
        <v>0</v>
      </c>
    </row>
    <row r="40" spans="1:7" x14ac:dyDescent="0.2">
      <c r="A40" s="26" t="s">
        <v>124</v>
      </c>
      <c r="B40" s="60">
        <v>0</v>
      </c>
      <c r="C40" s="60">
        <v>0</v>
      </c>
      <c r="D40" s="49">
        <v>0</v>
      </c>
      <c r="E40" s="60">
        <v>0</v>
      </c>
      <c r="F40" s="60">
        <v>0</v>
      </c>
      <c r="G40" s="49">
        <v>0</v>
      </c>
    </row>
    <row r="41" spans="1:7" x14ac:dyDescent="0.2">
      <c r="A41" s="17"/>
      <c r="B41" s="60"/>
      <c r="C41" s="60"/>
      <c r="D41" s="49"/>
      <c r="E41" s="49"/>
      <c r="F41" s="49"/>
      <c r="G41" s="49"/>
    </row>
    <row r="42" spans="1:7" x14ac:dyDescent="0.2">
      <c r="A42" s="19" t="s">
        <v>77</v>
      </c>
      <c r="B42" s="54">
        <f>B6+B16+B25+B36</f>
        <v>115930238.38</v>
      </c>
      <c r="C42" s="54">
        <f>C6+C16+C25+C36</f>
        <v>10953301.4055</v>
      </c>
      <c r="D42" s="54">
        <f t="shared" ref="D42:G42" si="2">D6+D16+D25+D36</f>
        <v>126883539.78550002</v>
      </c>
      <c r="E42" s="54">
        <f t="shared" si="2"/>
        <v>48563895.840000004</v>
      </c>
      <c r="F42" s="54">
        <f t="shared" si="2"/>
        <v>47727984.980000004</v>
      </c>
      <c r="G42" s="54">
        <f t="shared" si="2"/>
        <v>78319643.945500016</v>
      </c>
    </row>
    <row r="45" spans="1:7" x14ac:dyDescent="0.2">
      <c r="A45" s="1" t="s">
        <v>137</v>
      </c>
    </row>
    <row r="51" spans="1:7" x14ac:dyDescent="0.2">
      <c r="A51" s="45" t="s">
        <v>133</v>
      </c>
      <c r="E51" s="68" t="s">
        <v>134</v>
      </c>
      <c r="F51" s="68"/>
      <c r="G51" s="68"/>
    </row>
    <row r="52" spans="1:7" x14ac:dyDescent="0.2">
      <c r="A52" s="45" t="s">
        <v>135</v>
      </c>
      <c r="E52" s="69" t="s">
        <v>136</v>
      </c>
      <c r="F52" s="69"/>
      <c r="G52" s="69"/>
    </row>
    <row r="53" spans="1:7" x14ac:dyDescent="0.2">
      <c r="E53" s="69"/>
      <c r="F53" s="69"/>
      <c r="G53" s="69"/>
    </row>
  </sheetData>
  <sheetProtection formatCells="0" formatColumns="0" formatRows="0" autoFilter="0"/>
  <mergeCells count="4">
    <mergeCell ref="G2:G3"/>
    <mergeCell ref="A1:G1"/>
    <mergeCell ref="E51:G51"/>
    <mergeCell ref="E52:G5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6aa8a68a-ab09-4ac8-a697-fdce915bc567"/>
    <ds:schemaRef ds:uri="http://schemas.microsoft.com/office/infopath/2007/PartnerControls"/>
    <ds:schemaRef ds:uri="0c865bf4-0f22-4e4d-b041-7b0c1657e5a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2024-07-12T21:57:24Z</cp:lastPrinted>
  <dcterms:created xsi:type="dcterms:W3CDTF">2014-02-10T03:37:14Z</dcterms:created>
  <dcterms:modified xsi:type="dcterms:W3CDTF">2024-07-12T21:58:04Z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