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OGRAMÁTICA\"/>
    </mc:Choice>
  </mc:AlternateContent>
  <xr:revisionPtr revIDLastSave="0" documentId="13_ncr:1_{2E8C1156-7164-4E00-B874-E8BA42D29ABA}" xr6:coauthVersionLast="36" xr6:coauthVersionMax="36" xr10:uidLastSave="{00000000-0000-0000-0000-000000000000}"/>
  <bookViews>
    <workbookView xWindow="0" yWindow="0" windowWidth="21600" windowHeight="9525" xr2:uid="{9B33581F-535B-4452-B6D4-3B77603DF317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F23" i="1"/>
  <c r="J20" i="1"/>
  <c r="I20" i="1"/>
  <c r="G20" i="1"/>
  <c r="J16" i="1"/>
  <c r="I16" i="1"/>
  <c r="G16" i="1"/>
  <c r="J12" i="1"/>
  <c r="I12" i="1"/>
  <c r="G12" i="1"/>
  <c r="J6" i="1"/>
  <c r="J23" i="1" s="1"/>
  <c r="I6" i="1"/>
  <c r="I23" i="1" s="1"/>
  <c r="G6" i="1"/>
  <c r="G23" i="1" s="1"/>
</calcChain>
</file>

<file path=xl/sharedStrings.xml><?xml version="1.0" encoding="utf-8"?>
<sst xmlns="http://schemas.openxmlformats.org/spreadsheetml/2006/main" count="270" uniqueCount="134">
  <si>
    <t>Universidad Tecnlógica del Norte de Guanajuato
Indicadores de Resultados
Del 1 de Enero al 31 de Diciembre 2024</t>
  </si>
  <si>
    <t>Programa Presupuestario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</si>
  <si>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</si>
  <si>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</si>
  <si>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</si>
  <si>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</si>
  <si>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</si>
  <si>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</si>
  <si>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</si>
  <si>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</si>
  <si>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</si>
  <si>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</si>
  <si>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</si>
  <si>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</si>
  <si>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</si>
  <si>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</si>
  <si>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</si>
  <si>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</si>
  <si>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</si>
  <si>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</si>
  <si>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</si>
  <si>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</si>
  <si>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</si>
  <si>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</si>
  <si>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</si>
  <si>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</si>
  <si>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</si>
  <si>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</si>
  <si>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</si>
  <si>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</si>
  <si>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</si>
  <si>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</si>
  <si>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</si>
  <si>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</si>
  <si>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</si>
  <si>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</si>
  <si>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</si>
  <si>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</si>
  <si>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</si>
  <si>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</si>
  <si>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M007GC2111</t>
  </si>
  <si>
    <t>OPERACIÓN DEL MODELO DE PLANEACIÓN Y EVALUACIÓN DE LA UTNG.</t>
  </si>
  <si>
    <t>O009</t>
  </si>
  <si>
    <t>O009GD1263</t>
  </si>
  <si>
    <t>OPERACIÓN DEL ÓRGANO INTERNO DE CONTROL DE LA UNIVERSIDAD TECNOLÓGICA DEL NORTE DE GUANAJUATO.</t>
  </si>
  <si>
    <t>P005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</si>
  <si>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</si>
  <si>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</si>
  <si>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</si>
  <si>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</si>
  <si>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</si>
  <si>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A/B*100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</si>
  <si>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</si>
  <si>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</si>
  <si>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</si>
  <si>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</si>
  <si>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</si>
  <si>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</si>
  <si>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</si>
  <si>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</si>
  <si>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P005PA0404</t>
  </si>
  <si>
    <t>GESTIÓN DE CERTIFICACIÓN DE PROCESOS DE LA UTNG.</t>
  </si>
  <si>
    <t>Programas, procesos y/o planteles de instituciones de educación superior, certificados</t>
  </si>
  <si>
    <t>E017</t>
  </si>
  <si>
    <t>E017PB0398</t>
  </si>
  <si>
    <t>ADMINISTRACIÓN E IMPARTICIÓN DE LOS SERVICIOS EDUCATIVOS EXISTENTES DE LA UTNG.</t>
  </si>
  <si>
    <t>Servicios educativos ofertados</t>
  </si>
  <si>
    <t>Porcentaje de alumnos atendidos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</si>
  <si>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</si>
  <si>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</si>
  <si>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</si>
  <si>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</si>
  <si>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</si>
  <si>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</si>
  <si>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Porcentaje de alumnos en riesgo de deserción y reprobación atendidos con apoyo académico y/o psicosocial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</si>
  <si>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</si>
  <si>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</si>
  <si>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</si>
  <si>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</si>
  <si>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</si>
  <si>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Porcentaje de alumnos con formación y/o certificados en competencias laborales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</si>
  <si>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</si>
  <si>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</si>
  <si>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</si>
  <si>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</si>
  <si>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Porcentaje de estudiantes participando en cursos, actividades y talleres complementarias para el desarrollo integral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</si>
  <si>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</si>
  <si>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</si>
  <si>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E017PB0405</t>
  </si>
  <si>
    <t>MANTENIMIENTO DE LA INFRAESTRUCTURA DE LA UTNG.</t>
  </si>
  <si>
    <t>Infraestructura educativa consolidada.</t>
  </si>
  <si>
    <t>Porcentaje de necesidades de infraestructura y equipamiento atendidas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</si>
  <si>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</si>
  <si>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</si>
  <si>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</si>
  <si>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</si>
  <si>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</si>
  <si>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Porcentaje de becas y apoyos otorgados</t>
  </si>
  <si>
    <t>A.Becas y apoyos otorgados
B.Becas y apoyos programados a otorgar</t>
  </si>
  <si>
    <t>Becas y apoyos educativos</t>
  </si>
  <si>
    <t>E038PB0407</t>
  </si>
  <si>
    <t>OPERACIÓN DE SERVICIOS DE VINCULACIÓN CON EL ENTORNO Y LA UTNG.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</si>
  <si>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</si>
  <si>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</si>
  <si>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</si>
  <si>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</si>
  <si>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</si>
  <si>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</si>
  <si>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Porcentaje de alumnos atendidos en programas de disciplinas emergentes o áreas estratégicas</t>
  </si>
  <si>
    <t>A.Alumnos atendidos en programas de disciplinas emergentes o áreas estratégicas
B.Alumnos programados a ser atendidos en programas de disciplinas emergentes o áreas estratégicas</t>
  </si>
  <si>
    <t>E038PB0410</t>
  </si>
  <si>
    <t>IMPULSO AL EMPRENDIMIENTO E INCUBACIÓN DE EMPRESAS EN LA UTNG</t>
  </si>
  <si>
    <t>Programa de aprendizaje para el liderazgo y emprendimiento ofertado en Educación Superior. UTNG</t>
  </si>
  <si>
    <t>Porcentaje de alumnos atendidos con acciones para el fortalecimiento de competencias emprendedoras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</si>
  <si>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</si>
  <si>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</si>
  <si>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</si>
  <si>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</si>
  <si>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Porcentaje de programas o carreras implementados bajo un esquema de formación dual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</si>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</sst>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3" fillId="0" borderId="0"/>
    <xf numFmtId="0" fontId="1" fillId="0" borderId="0"/>
  </cellStyleXfs>
  <cellXfs count="70">
    <xf numFmtId="0" fontId="0" fillId="0" borderId="0" xfId="0"/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3" xfId="1" applyFont="1" applyFill="1" applyBorder="1" applyAlignment="1" applyProtection="1">
      <alignment horizontal="center" vertical="center" wrapText="1"/>
      <protection locked="0"/>
    </xf>
    <xf numFmtId="0" fontId="4" fillId="2" borderId="2" xfId="1" applyFont="1" applyFill="1" applyBorder="1" applyAlignment="1" applyProtection="1">
      <alignment vertical="center" wrapText="1"/>
      <protection locked="0"/>
    </xf>
    <xf numFmtId="0" fontId="4" fillId="2" borderId="3" xfId="1" applyFont="1" applyFill="1" applyBorder="1" applyAlignment="1" applyProtection="1">
      <alignment vertical="center" wrapText="1"/>
      <protection locked="0"/>
    </xf>
    <xf numFmtId="0" fontId="6" fillId="3" borderId="1" xfId="2" applyFont="1" applyFill="1" applyBorder="1" applyAlignment="1">
      <alignment horizontal="center"/>
    </xf>
    <xf numFmtId="0" fontId="6" fillId="3" borderId="2" xfId="2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6" fillId="4" borderId="4" xfId="1" applyFont="1" applyFill="1" applyBorder="1" applyAlignment="1" applyProtection="1">
      <alignment horizontal="centerContinuous" vertical="center" wrapText="1"/>
      <protection locked="0"/>
    </xf>
    <xf numFmtId="0" fontId="6" fillId="5" borderId="4" xfId="2" applyFont="1" applyFill="1" applyBorder="1" applyAlignment="1">
      <alignment horizontal="centerContinuous" vertical="center" wrapText="1"/>
    </xf>
    <xf numFmtId="0" fontId="6" fillId="6" borderId="4" xfId="2" applyFont="1" applyFill="1" applyBorder="1" applyAlignment="1">
      <alignment horizontal="centerContinuous" wrapText="1"/>
    </xf>
    <xf numFmtId="0" fontId="6" fillId="7" borderId="0" xfId="3" applyFont="1" applyFill="1" applyAlignment="1">
      <alignment horizontal="centerContinuous" vertical="center" wrapText="1"/>
    </xf>
    <xf numFmtId="0" fontId="6" fillId="3" borderId="5" xfId="2" applyFont="1" applyFill="1" applyBorder="1" applyAlignment="1">
      <alignment horizontal="center" vertical="center" wrapText="1"/>
    </xf>
    <xf numFmtId="4" fontId="6" fillId="4" borderId="5" xfId="3" applyNumberFormat="1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6" fillId="5" borderId="5" xfId="2" applyFont="1" applyFill="1" applyBorder="1" applyAlignment="1">
      <alignment horizontal="center" vertical="center" wrapText="1"/>
    </xf>
    <xf numFmtId="0" fontId="6" fillId="6" borderId="5" xfId="3" applyFont="1" applyFill="1" applyBorder="1" applyAlignment="1">
      <alignment horizontal="center" vertical="center" wrapText="1"/>
    </xf>
    <xf numFmtId="0" fontId="6" fillId="7" borderId="3" xfId="3" applyFont="1" applyFill="1" applyBorder="1" applyAlignment="1">
      <alignment horizontal="center" vertical="center" wrapText="1"/>
    </xf>
    <xf numFmtId="0" fontId="6" fillId="7" borderId="5" xfId="3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0" xfId="2" applyFont="1" applyFill="1" applyAlignment="1">
      <alignment horizontal="center" vertical="top" wrapText="1"/>
    </xf>
    <xf numFmtId="0" fontId="6" fillId="4" borderId="0" xfId="3" applyFont="1" applyFill="1" applyAlignment="1">
      <alignment horizontal="center" vertical="center" wrapText="1"/>
    </xf>
    <xf numFmtId="0" fontId="6" fillId="5" borderId="0" xfId="2" applyFont="1" applyFill="1" applyAlignment="1">
      <alignment horizontal="center" vertical="center" wrapText="1"/>
    </xf>
    <xf numFmtId="0" fontId="6" fillId="6" borderId="0" xfId="3" applyFont="1" applyFill="1" applyAlignment="1">
      <alignment horizontal="center" vertical="center" wrapText="1"/>
    </xf>
    <xf numFmtId="0" fontId="6" fillId="7" borderId="0" xfId="3" applyFont="1" applyFill="1" applyAlignment="1">
      <alignment horizontal="center" vertical="center" wrapText="1"/>
    </xf>
    <xf numFmtId="0" fontId="7" fillId="0" borderId="7" xfId="2" applyFont="1" applyBorder="1" applyAlignment="1" applyProtection="1">
      <alignment horizontal="left" vertical="top"/>
      <protection locked="0"/>
    </xf>
    <xf numFmtId="0" fontId="7" fillId="0" borderId="8" xfId="2" applyFont="1" applyBorder="1" applyAlignment="1" applyProtection="1">
      <alignment horizontal="left" vertical="top"/>
      <protection locked="0"/>
    </xf>
    <xf numFmtId="0" fontId="7" fillId="8" borderId="8" xfId="2" applyFont="1" applyFill="1" applyBorder="1" applyAlignment="1" applyProtection="1">
      <alignment horizontal="center" vertical="top"/>
      <protection locked="0"/>
    </xf>
    <xf numFmtId="0" fontId="7" fillId="0" borderId="9" xfId="2" applyFont="1" applyBorder="1" applyAlignment="1" applyProtection="1">
      <alignment horizontal="left" vertical="top"/>
      <protection locked="0"/>
    </xf>
    <xf numFmtId="4" fontId="7" fillId="8" borderId="9" xfId="2" applyNumberFormat="1" applyFont="1" applyFill="1" applyBorder="1" applyAlignment="1" applyProtection="1">
      <alignment horizontal="center" vertical="top"/>
      <protection locked="0"/>
    </xf>
    <xf numFmtId="0" fontId="7" fillId="0" borderId="8" xfId="2" applyFont="1" applyBorder="1"/>
    <xf numFmtId="0" fontId="3" fillId="0" borderId="8" xfId="2" applyFont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/>
    </xf>
    <xf numFmtId="0" fontId="7" fillId="0" borderId="8" xfId="2" applyFont="1" applyBorder="1" applyAlignment="1" applyProtection="1">
      <alignment horizontal="center" vertical="center" wrapText="1"/>
      <protection locked="0"/>
    </xf>
    <xf numFmtId="4" fontId="7" fillId="8" borderId="8" xfId="2" applyNumberFormat="1" applyFont="1" applyFill="1" applyBorder="1" applyAlignment="1" applyProtection="1">
      <alignment horizontal="center" vertical="top"/>
      <protection locked="0"/>
    </xf>
    <xf numFmtId="0" fontId="3" fillId="0" borderId="8" xfId="2" applyFont="1" applyBorder="1" applyAlignment="1">
      <alignment wrapText="1"/>
    </xf>
    <xf numFmtId="0" fontId="7" fillId="0" borderId="8" xfId="2" applyFont="1" applyBorder="1" applyAlignment="1" applyProtection="1">
      <alignment horizontal="justify" vertical="top" wrapText="1"/>
      <protection locked="0"/>
    </xf>
    <xf numFmtId="0" fontId="7" fillId="0" borderId="8" xfId="2" applyFont="1" applyBorder="1" applyAlignment="1">
      <alignment horizontal="justify" vertical="top" wrapText="1"/>
    </xf>
    <xf numFmtId="9" fontId="7" fillId="0" borderId="8" xfId="2" applyNumberFormat="1" applyFont="1" applyBorder="1" applyProtection="1">
      <protection locked="0"/>
    </xf>
    <xf numFmtId="0" fontId="7" fillId="0" borderId="8" xfId="2" applyFont="1" applyBorder="1" applyProtection="1">
      <protection locked="0"/>
    </xf>
    <xf numFmtId="0" fontId="7" fillId="0" borderId="8" xfId="2" applyFont="1" applyBorder="1" applyAlignment="1">
      <alignment wrapText="1"/>
    </xf>
    <xf numFmtId="4" fontId="7" fillId="0" borderId="8" xfId="2" applyNumberFormat="1" applyFont="1" applyBorder="1" applyAlignment="1" applyProtection="1">
      <alignment horizontal="center" vertical="top"/>
      <protection locked="0"/>
    </xf>
    <xf numFmtId="0" fontId="7" fillId="0" borderId="10" xfId="2" applyFont="1" applyBorder="1"/>
    <xf numFmtId="0" fontId="7" fillId="0" borderId="11" xfId="2" applyFont="1" applyBorder="1"/>
    <xf numFmtId="0" fontId="7" fillId="8" borderId="12" xfId="2" applyFont="1" applyFill="1" applyBorder="1" applyAlignment="1" applyProtection="1">
      <alignment horizontal="center" vertical="top"/>
      <protection locked="0"/>
    </xf>
    <xf numFmtId="0" fontId="7" fillId="0" borderId="12" xfId="2" applyFont="1" applyBorder="1" applyAlignment="1" applyProtection="1">
      <alignment horizontal="left" vertical="top"/>
      <protection locked="0"/>
    </xf>
    <xf numFmtId="4" fontId="7" fillId="0" borderId="12" xfId="2" applyNumberFormat="1" applyFont="1" applyBorder="1" applyAlignment="1" applyProtection="1">
      <alignment horizontal="center" vertical="top"/>
      <protection locked="0"/>
    </xf>
    <xf numFmtId="0" fontId="8" fillId="0" borderId="8" xfId="2" applyFont="1" applyBorder="1"/>
    <xf numFmtId="0" fontId="9" fillId="0" borderId="0" xfId="2" applyFont="1" applyAlignment="1">
      <alignment horizontal="center" vertical="top"/>
    </xf>
    <xf numFmtId="0" fontId="9" fillId="0" borderId="0" xfId="2" applyFont="1" applyAlignment="1" applyProtection="1">
      <alignment horizontal="center" vertical="top"/>
      <protection locked="0"/>
    </xf>
    <xf numFmtId="4" fontId="9" fillId="0" borderId="0" xfId="2" applyNumberFormat="1" applyFont="1" applyAlignment="1" applyProtection="1">
      <alignment horizontal="center" vertical="top"/>
      <protection locked="0"/>
    </xf>
    <xf numFmtId="0" fontId="9" fillId="0" borderId="0" xfId="2" applyFont="1"/>
    <xf numFmtId="0" fontId="9" fillId="0" borderId="0" xfId="2" applyFont="1" applyAlignment="1" applyProtection="1">
      <alignment horizontal="justify" vertical="top" wrapText="1"/>
      <protection locked="0"/>
    </xf>
    <xf numFmtId="0" fontId="2" fillId="0" borderId="0" xfId="0" applyFont="1"/>
    <xf numFmtId="0" fontId="7" fillId="0" borderId="0" xfId="4" applyFont="1" applyProtection="1">
      <protection locked="0"/>
    </xf>
    <xf numFmtId="0" fontId="7" fillId="0" borderId="0" xfId="2" applyFont="1" applyAlignment="1" applyProtection="1">
      <alignment horizontal="center" vertical="top"/>
      <protection locked="0"/>
    </xf>
    <xf numFmtId="0" fontId="7" fillId="0" borderId="0" xfId="2" applyFont="1" applyAlignment="1">
      <alignment horizontal="center" vertical="top"/>
    </xf>
    <xf numFmtId="4" fontId="7" fillId="0" borderId="0" xfId="2" applyNumberFormat="1" applyFont="1" applyAlignment="1" applyProtection="1">
      <alignment horizontal="center" vertical="top"/>
      <protection locked="0"/>
    </xf>
    <xf numFmtId="0" fontId="7" fillId="0" borderId="0" xfId="2" applyFont="1"/>
    <xf numFmtId="0" fontId="7" fillId="0" borderId="0" xfId="2" applyFont="1" applyAlignment="1" applyProtection="1">
      <alignment horizontal="justify" vertical="top" wrapText="1"/>
      <protection locked="0"/>
    </xf>
    <xf numFmtId="0" fontId="3" fillId="0" borderId="0" xfId="1" applyFont="1" applyFill="1" applyBorder="1" applyAlignment="1" applyProtection="1">
      <alignment horizontal="center" vertical="top" wrapText="1"/>
      <protection locked="0"/>
    </xf>
    <xf numFmtId="0" fontId="3" fillId="0" borderId="0" xfId="1" applyFont="1" applyFill="1" applyBorder="1" applyAlignment="1" applyProtection="1">
      <alignment horizontal="center" vertical="center" wrapText="1"/>
      <protection locked="0"/>
    </xf>
    <xf numFmtId="4" fontId="3" fillId="0" borderId="0" xfId="1" applyNumberFormat="1" applyFont="1" applyFill="1" applyBorder="1" applyAlignment="1" applyProtection="1">
      <alignment horizontal="center" vertical="top" wrapText="1"/>
      <protection locked="0"/>
    </xf>
    <xf numFmtId="0" fontId="7" fillId="0" borderId="0" xfId="0" applyFont="1"/>
    <xf numFmtId="0" fontId="7" fillId="0" borderId="0" xfId="2" applyFont="1" applyAlignment="1">
      <alignment horizontal="center"/>
    </xf>
    <xf numFmtId="0" fontId="5" fillId="0" borderId="0" xfId="2"/>
    <xf numFmtId="0" fontId="5" fillId="0" borderId="0" xfId="2" applyAlignment="1">
      <alignment horizontal="center"/>
    </xf>
    <xf numFmtId="4" fontId="5" fillId="0" borderId="0" xfId="2" applyNumberFormat="1"/>
  </cellXfs>
  <cellStyles count="5">
    <cellStyle name="Normal" xfId="0" builtinId="0"/>
    <cellStyle name="Normal 10" xfId="2" xr:uid="{7275D9A0-18EE-457C-BF97-31DCBABF538C}"/>
    <cellStyle name="Normal 2 2" xfId="1" xr:uid="{B0F3F0F5-91F6-4C3D-A034-755D0B356039}"/>
    <cellStyle name="Normal 8" xfId="4" xr:uid="{EDFE48F1-9812-4248-89DE-BC50CC8826B1}"/>
    <cellStyle name="Normal_141008Reportes Cuadros Institucionales-sectorialesADV" xfId="3" xr:uid="{B378069C-92A4-4718-8E41-A5CE40F830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ACTIVIDADES%20OCTAVIO/INF.%20PARA%20PUBLICAR%20EN%20LA%20PAG.%202024/4TO.%20TRIMESTRE/INFORMACI&#211;N%20PRESUPUESTARIA/EAEPEE_GTO_4T_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66460-47DD-402E-9D7A-C90245C0C4AD}">
  <dimension ref="A1:W37"/>
  <sheetViews>
    <sheetView showGridLines="0" tabSelected="1" zoomScaleNormal="100" workbookViewId="0">
      <selection activeCell="A23" sqref="A23"/>
    </sheetView>
  </sheetViews>
  <sheetFormatPr baseColWidth="10" defaultRowHeight="15" x14ac:dyDescent="0.25"/>
  <cols>
    <col min="1" max="5" width="11.7109375" bestFit="1" customWidth="1"/>
    <col min="6" max="7" width="13.7109375" bestFit="1" customWidth="1"/>
    <col min="8" max="8" width="11.7109375" bestFit="1" customWidth="1"/>
    <col min="9" max="10" width="13.7109375" bestFit="1" customWidth="1"/>
    <col min="11" max="23" width="11.7109375" bestFit="1" customWidth="1"/>
  </cols>
  <sheetData>
    <row r="1" spans="1:23" ht="36" customHeight="1" x14ac:dyDescent="0.25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spans="1:23" x14ac:dyDescent="0.25">
      <c r="A2" s="6" t="s">
        <v>1</v>
      </c>
      <c r="B2" s="7"/>
      <c r="C2" s="7"/>
      <c r="D2" s="7"/>
      <c r="E2" s="8"/>
      <c r="F2" s="9" t="s">
        <v>2</v>
      </c>
      <c r="G2" s="9"/>
      <c r="H2" s="9"/>
      <c r="I2" s="9"/>
      <c r="J2" s="9"/>
      <c r="K2" s="10" t="s">
        <v>3</v>
      </c>
      <c r="L2" s="10"/>
      <c r="M2" s="10"/>
      <c r="N2" s="11" t="s">
        <v>4</v>
      </c>
      <c r="O2" s="11"/>
      <c r="P2" s="11"/>
      <c r="Q2" s="11"/>
      <c r="R2" s="11"/>
      <c r="S2" s="11"/>
      <c r="T2" s="11"/>
      <c r="U2" s="12" t="s">
        <v>5</v>
      </c>
      <c r="V2" s="12"/>
      <c r="W2" s="12"/>
    </row>
    <row r="3" spans="1:23" ht="127.5" x14ac:dyDescent="0.25">
      <c r="A3" s="13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4" t="s">
        <v>11</v>
      </c>
      <c r="G3" s="14" t="s">
        <v>12</v>
      </c>
      <c r="H3" s="14" t="s">
        <v>13</v>
      </c>
      <c r="I3" s="15" t="s">
        <v>14</v>
      </c>
      <c r="J3" s="15" t="s">
        <v>15</v>
      </c>
      <c r="K3" s="16" t="s">
        <v>16</v>
      </c>
      <c r="L3" s="16" t="s">
        <v>17</v>
      </c>
      <c r="M3" s="16" t="s">
        <v>18</v>
      </c>
      <c r="N3" s="17" t="s">
        <v>19</v>
      </c>
      <c r="O3" s="17" t="s">
        <v>20</v>
      </c>
      <c r="P3" s="17" t="s">
        <v>21</v>
      </c>
      <c r="Q3" s="17" t="s">
        <v>22</v>
      </c>
      <c r="R3" s="17" t="s">
        <v>23</v>
      </c>
      <c r="S3" s="17" t="s">
        <v>24</v>
      </c>
      <c r="T3" s="17" t="s">
        <v>25</v>
      </c>
      <c r="U3" s="18" t="s">
        <v>26</v>
      </c>
      <c r="V3" s="19" t="s">
        <v>27</v>
      </c>
      <c r="W3" s="19" t="s">
        <v>28</v>
      </c>
    </row>
    <row r="4" spans="1:23" x14ac:dyDescent="0.25">
      <c r="A4" s="20">
        <v>1</v>
      </c>
      <c r="B4" s="21">
        <v>2</v>
      </c>
      <c r="C4" s="20">
        <v>3</v>
      </c>
      <c r="D4" s="22">
        <v>4</v>
      </c>
      <c r="E4" s="20">
        <v>5</v>
      </c>
      <c r="F4" s="23">
        <v>6</v>
      </c>
      <c r="G4" s="23">
        <v>7</v>
      </c>
      <c r="H4" s="23">
        <v>8</v>
      </c>
      <c r="I4" s="23">
        <v>9</v>
      </c>
      <c r="J4" s="23">
        <v>10</v>
      </c>
      <c r="K4" s="24">
        <v>11</v>
      </c>
      <c r="L4" s="24">
        <v>12</v>
      </c>
      <c r="M4" s="24">
        <v>13</v>
      </c>
      <c r="N4" s="25">
        <v>14</v>
      </c>
      <c r="O4" s="25">
        <v>15</v>
      </c>
      <c r="P4" s="25">
        <v>16</v>
      </c>
      <c r="Q4" s="25">
        <v>17</v>
      </c>
      <c r="R4" s="25">
        <v>18</v>
      </c>
      <c r="S4" s="25">
        <v>19</v>
      </c>
      <c r="T4" s="25">
        <v>20</v>
      </c>
      <c r="U4" s="26">
        <v>21</v>
      </c>
      <c r="V4" s="26">
        <v>22</v>
      </c>
      <c r="W4" s="26">
        <v>23</v>
      </c>
    </row>
    <row r="5" spans="1:23" x14ac:dyDescent="0.25">
      <c r="A5" s="27" t="s">
        <v>29</v>
      </c>
      <c r="B5" s="28" t="s">
        <v>30</v>
      </c>
      <c r="C5" s="28" t="s">
        <v>31</v>
      </c>
      <c r="D5" s="29">
        <v>253</v>
      </c>
      <c r="E5" s="30" t="s">
        <v>32</v>
      </c>
      <c r="F5" s="31">
        <v>3672338.47</v>
      </c>
      <c r="G5" s="31">
        <v>3643769.02</v>
      </c>
      <c r="H5" s="31">
        <v>0</v>
      </c>
      <c r="I5" s="31">
        <v>3282781.77</v>
      </c>
      <c r="J5" s="31">
        <v>3282781.77</v>
      </c>
      <c r="K5" s="32" t="s">
        <v>33</v>
      </c>
      <c r="L5" s="32" t="s">
        <v>34</v>
      </c>
      <c r="M5" s="33" t="s">
        <v>34</v>
      </c>
      <c r="N5" s="33" t="s">
        <v>34</v>
      </c>
      <c r="O5" s="34" t="s">
        <v>35</v>
      </c>
      <c r="P5" s="35" t="s">
        <v>34</v>
      </c>
      <c r="Q5" s="35" t="s">
        <v>34</v>
      </c>
      <c r="R5" s="35" t="s">
        <v>34</v>
      </c>
      <c r="S5" s="35" t="s">
        <v>34</v>
      </c>
      <c r="T5" s="35" t="s">
        <v>34</v>
      </c>
      <c r="U5" s="35" t="s">
        <v>34</v>
      </c>
      <c r="V5" s="35" t="s">
        <v>34</v>
      </c>
      <c r="W5" s="35" t="s">
        <v>34</v>
      </c>
    </row>
    <row r="6" spans="1:23" x14ac:dyDescent="0.25">
      <c r="A6" s="27" t="s">
        <v>36</v>
      </c>
      <c r="B6" s="28" t="s">
        <v>37</v>
      </c>
      <c r="C6" s="28" t="s">
        <v>38</v>
      </c>
      <c r="D6" s="29">
        <v>253</v>
      </c>
      <c r="E6" s="28" t="s">
        <v>32</v>
      </c>
      <c r="F6" s="36">
        <v>20485938.84</v>
      </c>
      <c r="G6" s="36">
        <f>33895288.17+152471.63</f>
        <v>34047759.800000004</v>
      </c>
      <c r="H6" s="36">
        <v>0</v>
      </c>
      <c r="I6" s="31">
        <f>31124155.26+152471.63</f>
        <v>31276626.890000001</v>
      </c>
      <c r="J6" s="36">
        <f>31094554.26+152471.63</f>
        <v>31247025.890000001</v>
      </c>
      <c r="K6" s="32" t="s">
        <v>33</v>
      </c>
      <c r="L6" s="32" t="s">
        <v>34</v>
      </c>
      <c r="M6" s="33" t="s">
        <v>34</v>
      </c>
      <c r="N6" s="33" t="s">
        <v>34</v>
      </c>
      <c r="O6" s="34" t="s">
        <v>35</v>
      </c>
      <c r="P6" s="35" t="s">
        <v>34</v>
      </c>
      <c r="Q6" s="35" t="s">
        <v>34</v>
      </c>
      <c r="R6" s="35" t="s">
        <v>34</v>
      </c>
      <c r="S6" s="35" t="s">
        <v>34</v>
      </c>
      <c r="T6" s="35" t="s">
        <v>34</v>
      </c>
      <c r="U6" s="35" t="s">
        <v>34</v>
      </c>
      <c r="V6" s="35" t="s">
        <v>34</v>
      </c>
      <c r="W6" s="35" t="s">
        <v>34</v>
      </c>
    </row>
    <row r="7" spans="1:23" x14ac:dyDescent="0.25">
      <c r="A7" s="27" t="s">
        <v>39</v>
      </c>
      <c r="B7" s="28" t="s">
        <v>40</v>
      </c>
      <c r="C7" s="28" t="s">
        <v>41</v>
      </c>
      <c r="D7" s="29">
        <v>253</v>
      </c>
      <c r="E7" s="28" t="s">
        <v>32</v>
      </c>
      <c r="F7" s="36">
        <v>4971915.26</v>
      </c>
      <c r="G7" s="36">
        <v>4734434.59</v>
      </c>
      <c r="H7" s="36">
        <v>0</v>
      </c>
      <c r="I7" s="31">
        <v>4153506.79</v>
      </c>
      <c r="J7" s="36">
        <v>4153506.79</v>
      </c>
      <c r="K7" s="32" t="s">
        <v>33</v>
      </c>
      <c r="L7" s="32" t="s">
        <v>34</v>
      </c>
      <c r="M7" s="33" t="s">
        <v>34</v>
      </c>
      <c r="N7" s="33" t="s">
        <v>34</v>
      </c>
      <c r="O7" s="34" t="s">
        <v>35</v>
      </c>
      <c r="P7" s="35" t="s">
        <v>34</v>
      </c>
      <c r="Q7" s="35" t="s">
        <v>34</v>
      </c>
      <c r="R7" s="35" t="s">
        <v>34</v>
      </c>
      <c r="S7" s="35" t="s">
        <v>34</v>
      </c>
      <c r="T7" s="35" t="s">
        <v>34</v>
      </c>
      <c r="U7" s="35" t="s">
        <v>34</v>
      </c>
      <c r="V7" s="35" t="s">
        <v>34</v>
      </c>
      <c r="W7" s="35" t="s">
        <v>34</v>
      </c>
    </row>
    <row r="8" spans="1:23" x14ac:dyDescent="0.25">
      <c r="A8" s="27" t="s">
        <v>42</v>
      </c>
      <c r="B8" s="28" t="s">
        <v>43</v>
      </c>
      <c r="C8" s="28" t="s">
        <v>44</v>
      </c>
      <c r="D8" s="29">
        <v>134</v>
      </c>
      <c r="E8" s="28" t="s">
        <v>32</v>
      </c>
      <c r="F8" s="36">
        <v>1408517.62</v>
      </c>
      <c r="G8" s="36">
        <v>1366790.36</v>
      </c>
      <c r="H8" s="36">
        <v>0</v>
      </c>
      <c r="I8" s="31">
        <v>1285825.21</v>
      </c>
      <c r="J8" s="36">
        <v>1285825.21</v>
      </c>
      <c r="K8" s="32" t="s">
        <v>33</v>
      </c>
      <c r="L8" s="32" t="s">
        <v>34</v>
      </c>
      <c r="M8" s="33" t="s">
        <v>34</v>
      </c>
      <c r="N8" s="33" t="s">
        <v>34</v>
      </c>
      <c r="O8" s="34" t="s">
        <v>35</v>
      </c>
      <c r="P8" s="35" t="s">
        <v>34</v>
      </c>
      <c r="Q8" s="35" t="s">
        <v>34</v>
      </c>
      <c r="R8" s="35" t="s">
        <v>34</v>
      </c>
      <c r="S8" s="35" t="s">
        <v>34</v>
      </c>
      <c r="T8" s="35" t="s">
        <v>34</v>
      </c>
      <c r="U8" s="35" t="s">
        <v>34</v>
      </c>
      <c r="V8" s="35" t="s">
        <v>34</v>
      </c>
      <c r="W8" s="35" t="s">
        <v>34</v>
      </c>
    </row>
    <row r="9" spans="1:23" ht="249" customHeight="1" x14ac:dyDescent="0.25">
      <c r="A9" s="27" t="s">
        <v>45</v>
      </c>
      <c r="B9" s="28" t="s">
        <v>46</v>
      </c>
      <c r="C9" s="28" t="s">
        <v>47</v>
      </c>
      <c r="D9" s="29">
        <v>253</v>
      </c>
      <c r="E9" s="28" t="s">
        <v>32</v>
      </c>
      <c r="F9" s="36">
        <v>1593023.28</v>
      </c>
      <c r="G9" s="36">
        <v>1558008.52</v>
      </c>
      <c r="H9" s="36">
        <v>0</v>
      </c>
      <c r="I9" s="31">
        <v>1403043.36</v>
      </c>
      <c r="J9" s="36">
        <v>1403043.36</v>
      </c>
      <c r="K9" s="32" t="s">
        <v>48</v>
      </c>
      <c r="L9" s="32" t="s">
        <v>35</v>
      </c>
      <c r="M9" s="37" t="s">
        <v>49</v>
      </c>
      <c r="N9" s="37" t="s">
        <v>50</v>
      </c>
      <c r="O9" s="32" t="s">
        <v>35</v>
      </c>
      <c r="P9" s="38" t="s">
        <v>51</v>
      </c>
      <c r="Q9" s="39" t="s">
        <v>52</v>
      </c>
      <c r="R9" s="40">
        <v>1</v>
      </c>
      <c r="S9" s="41">
        <v>0</v>
      </c>
      <c r="T9" s="40">
        <v>6.8000000000000005E-2</v>
      </c>
      <c r="U9" s="41">
        <v>250</v>
      </c>
      <c r="V9" s="41">
        <v>250</v>
      </c>
      <c r="W9" s="42" t="s">
        <v>53</v>
      </c>
    </row>
    <row r="10" spans="1:23" ht="138.75" customHeight="1" x14ac:dyDescent="0.25">
      <c r="A10" s="27" t="s">
        <v>45</v>
      </c>
      <c r="B10" s="28" t="s">
        <v>54</v>
      </c>
      <c r="C10" s="28" t="s">
        <v>55</v>
      </c>
      <c r="D10" s="29">
        <v>253</v>
      </c>
      <c r="E10" s="28" t="s">
        <v>32</v>
      </c>
      <c r="F10" s="36">
        <v>3185079.8</v>
      </c>
      <c r="G10" s="36">
        <v>3152000.59</v>
      </c>
      <c r="H10" s="36">
        <v>0</v>
      </c>
      <c r="I10" s="31">
        <v>2871205.66</v>
      </c>
      <c r="J10" s="36">
        <v>2871205.66</v>
      </c>
      <c r="K10" s="32" t="s">
        <v>48</v>
      </c>
      <c r="L10" s="32" t="s">
        <v>35</v>
      </c>
      <c r="M10" s="37" t="s">
        <v>56</v>
      </c>
      <c r="N10" s="37" t="s">
        <v>57</v>
      </c>
      <c r="O10" s="32" t="s">
        <v>35</v>
      </c>
      <c r="P10" s="38" t="s">
        <v>51</v>
      </c>
      <c r="Q10" s="38" t="s">
        <v>58</v>
      </c>
      <c r="R10" s="40">
        <v>1</v>
      </c>
      <c r="S10" s="41">
        <v>0</v>
      </c>
      <c r="T10" s="40">
        <v>0.15</v>
      </c>
      <c r="U10" s="41">
        <v>13</v>
      </c>
      <c r="V10" s="41">
        <v>13</v>
      </c>
      <c r="W10" s="42" t="s">
        <v>59</v>
      </c>
    </row>
    <row r="11" spans="1:23" ht="137.25" customHeight="1" x14ac:dyDescent="0.25">
      <c r="A11" s="27" t="s">
        <v>45</v>
      </c>
      <c r="B11" s="28" t="s">
        <v>60</v>
      </c>
      <c r="C11" s="28" t="s">
        <v>61</v>
      </c>
      <c r="D11" s="29">
        <v>253</v>
      </c>
      <c r="E11" s="28" t="s">
        <v>32</v>
      </c>
      <c r="F11" s="36">
        <v>828344.38</v>
      </c>
      <c r="G11" s="36">
        <v>924842.32</v>
      </c>
      <c r="H11" s="36">
        <v>0</v>
      </c>
      <c r="I11" s="31">
        <v>739266.76</v>
      </c>
      <c r="J11" s="36">
        <v>739266.76</v>
      </c>
      <c r="K11" s="32" t="s">
        <v>48</v>
      </c>
      <c r="L11" s="32" t="s">
        <v>35</v>
      </c>
      <c r="M11" s="37" t="s">
        <v>62</v>
      </c>
      <c r="N11" s="37" t="s">
        <v>57</v>
      </c>
      <c r="O11" s="32" t="s">
        <v>35</v>
      </c>
      <c r="P11" s="38" t="s">
        <v>51</v>
      </c>
      <c r="Q11" s="38" t="s">
        <v>58</v>
      </c>
      <c r="R11" s="40">
        <v>1</v>
      </c>
      <c r="S11" s="41">
        <v>0</v>
      </c>
      <c r="T11" s="40">
        <v>0.15</v>
      </c>
      <c r="U11" s="41">
        <v>13</v>
      </c>
      <c r="V11" s="41">
        <v>13</v>
      </c>
      <c r="W11" s="42" t="s">
        <v>59</v>
      </c>
    </row>
    <row r="12" spans="1:23" ht="82.5" customHeight="1" x14ac:dyDescent="0.25">
      <c r="A12" s="27" t="s">
        <v>63</v>
      </c>
      <c r="B12" s="28" t="s">
        <v>64</v>
      </c>
      <c r="C12" s="28" t="s">
        <v>65</v>
      </c>
      <c r="D12" s="29">
        <v>253</v>
      </c>
      <c r="E12" s="28" t="s">
        <v>32</v>
      </c>
      <c r="F12" s="36">
        <v>47085763.109999999</v>
      </c>
      <c r="G12" s="36">
        <f>43596385.71+170210.68</f>
        <v>43766596.390000001</v>
      </c>
      <c r="H12" s="36">
        <v>0</v>
      </c>
      <c r="I12" s="31">
        <f>42004780.95+170210.68</f>
        <v>42174991.630000003</v>
      </c>
      <c r="J12" s="36">
        <f>42004780.95+170210.68</f>
        <v>42174991.630000003</v>
      </c>
      <c r="K12" s="32" t="s">
        <v>48</v>
      </c>
      <c r="L12" s="32" t="s">
        <v>35</v>
      </c>
      <c r="M12" s="37" t="s">
        <v>66</v>
      </c>
      <c r="N12" s="37" t="s">
        <v>67</v>
      </c>
      <c r="O12" s="32" t="s">
        <v>35</v>
      </c>
      <c r="P12" s="38" t="s">
        <v>51</v>
      </c>
      <c r="Q12" s="38" t="s">
        <v>68</v>
      </c>
      <c r="R12" s="40">
        <v>1</v>
      </c>
      <c r="S12" s="41">
        <v>0</v>
      </c>
      <c r="T12" s="40">
        <v>0</v>
      </c>
      <c r="U12" s="41">
        <v>2505</v>
      </c>
      <c r="V12" s="41">
        <v>2505</v>
      </c>
      <c r="W12" s="42" t="s">
        <v>69</v>
      </c>
    </row>
    <row r="13" spans="1:23" ht="152.25" customHeight="1" x14ac:dyDescent="0.25">
      <c r="A13" s="27" t="s">
        <v>70</v>
      </c>
      <c r="B13" s="28" t="s">
        <v>71</v>
      </c>
      <c r="C13" s="28" t="s">
        <v>72</v>
      </c>
      <c r="D13" s="29">
        <v>253</v>
      </c>
      <c r="E13" s="28" t="s">
        <v>32</v>
      </c>
      <c r="F13" s="36">
        <v>819187</v>
      </c>
      <c r="G13" s="36">
        <v>777254.77</v>
      </c>
      <c r="H13" s="36">
        <v>0</v>
      </c>
      <c r="I13" s="31">
        <v>706048.62</v>
      </c>
      <c r="J13" s="36">
        <v>706048.62</v>
      </c>
      <c r="K13" s="32" t="s">
        <v>48</v>
      </c>
      <c r="L13" s="32" t="s">
        <v>35</v>
      </c>
      <c r="M13" s="37" t="s">
        <v>73</v>
      </c>
      <c r="N13" s="37" t="s">
        <v>74</v>
      </c>
      <c r="O13" s="32" t="s">
        <v>35</v>
      </c>
      <c r="P13" s="38" t="s">
        <v>51</v>
      </c>
      <c r="Q13" s="38" t="s">
        <v>75</v>
      </c>
      <c r="R13" s="40">
        <v>1</v>
      </c>
      <c r="S13" s="41">
        <v>0</v>
      </c>
      <c r="T13" s="40">
        <v>0.09</v>
      </c>
      <c r="U13" s="41">
        <v>2362</v>
      </c>
      <c r="V13" s="41">
        <v>2362</v>
      </c>
      <c r="W13" s="42" t="s">
        <v>69</v>
      </c>
    </row>
    <row r="14" spans="1:23" ht="126.75" customHeight="1" x14ac:dyDescent="0.25">
      <c r="A14" s="27" t="s">
        <v>76</v>
      </c>
      <c r="B14" s="28" t="s">
        <v>77</v>
      </c>
      <c r="C14" s="28" t="s">
        <v>78</v>
      </c>
      <c r="D14" s="29">
        <v>253</v>
      </c>
      <c r="E14" s="28" t="s">
        <v>32</v>
      </c>
      <c r="F14" s="36">
        <v>446826.38</v>
      </c>
      <c r="G14" s="36">
        <v>439658.52</v>
      </c>
      <c r="H14" s="36">
        <v>0</v>
      </c>
      <c r="I14" s="31">
        <v>398804.13</v>
      </c>
      <c r="J14" s="36">
        <v>398804.13</v>
      </c>
      <c r="K14" s="32" t="s">
        <v>48</v>
      </c>
      <c r="L14" s="32" t="s">
        <v>35</v>
      </c>
      <c r="M14" s="37" t="s">
        <v>79</v>
      </c>
      <c r="N14" s="37" t="s">
        <v>80</v>
      </c>
      <c r="O14" s="32" t="s">
        <v>35</v>
      </c>
      <c r="P14" s="38" t="s">
        <v>51</v>
      </c>
      <c r="Q14" s="38" t="s">
        <v>81</v>
      </c>
      <c r="R14" s="40">
        <v>1</v>
      </c>
      <c r="S14" s="41">
        <v>0</v>
      </c>
      <c r="T14" s="40">
        <v>1</v>
      </c>
      <c r="U14" s="41">
        <v>643</v>
      </c>
      <c r="V14" s="41">
        <v>643</v>
      </c>
      <c r="W14" s="42" t="s">
        <v>69</v>
      </c>
    </row>
    <row r="15" spans="1:23" ht="216" customHeight="1" x14ac:dyDescent="0.25">
      <c r="A15" s="27" t="s">
        <v>45</v>
      </c>
      <c r="B15" s="28" t="s">
        <v>82</v>
      </c>
      <c r="C15" s="28" t="s">
        <v>83</v>
      </c>
      <c r="D15" s="29">
        <v>253</v>
      </c>
      <c r="E15" s="28" t="s">
        <v>32</v>
      </c>
      <c r="F15" s="36">
        <v>11191848.02</v>
      </c>
      <c r="G15" s="36">
        <v>7255933.7800000003</v>
      </c>
      <c r="H15" s="36">
        <v>0</v>
      </c>
      <c r="I15" s="31">
        <v>6509897.1100000003</v>
      </c>
      <c r="J15" s="36">
        <v>6509897.1100000003</v>
      </c>
      <c r="K15" s="32" t="s">
        <v>48</v>
      </c>
      <c r="L15" s="32" t="s">
        <v>35</v>
      </c>
      <c r="M15" s="37" t="s">
        <v>84</v>
      </c>
      <c r="N15" s="37" t="s">
        <v>85</v>
      </c>
      <c r="O15" s="32" t="s">
        <v>35</v>
      </c>
      <c r="P15" s="38" t="s">
        <v>51</v>
      </c>
      <c r="Q15" s="38" t="s">
        <v>86</v>
      </c>
      <c r="R15" s="40">
        <v>1</v>
      </c>
      <c r="S15" s="41">
        <v>0</v>
      </c>
      <c r="T15" s="40">
        <v>0.26</v>
      </c>
      <c r="U15" s="41">
        <v>1500</v>
      </c>
      <c r="V15" s="41">
        <v>1500</v>
      </c>
      <c r="W15" s="42" t="s">
        <v>87</v>
      </c>
    </row>
    <row r="16" spans="1:23" ht="117" customHeight="1" x14ac:dyDescent="0.25">
      <c r="A16" s="27" t="s">
        <v>63</v>
      </c>
      <c r="B16" s="28" t="s">
        <v>88</v>
      </c>
      <c r="C16" s="28" t="s">
        <v>89</v>
      </c>
      <c r="D16" s="29">
        <v>253</v>
      </c>
      <c r="E16" s="28" t="s">
        <v>32</v>
      </c>
      <c r="F16" s="36">
        <v>12328306.08</v>
      </c>
      <c r="G16" s="36">
        <f>10140119.26+419558.19+3371768.2</f>
        <v>13931445.649999999</v>
      </c>
      <c r="H16" s="36">
        <v>0</v>
      </c>
      <c r="I16" s="31">
        <f>6071407.54+419558.19+2586956.02</f>
        <v>9077921.75</v>
      </c>
      <c r="J16" s="36">
        <f>6071407.54+419558.19+1607949.61</f>
        <v>8098915.3400000008</v>
      </c>
      <c r="K16" s="32" t="s">
        <v>48</v>
      </c>
      <c r="L16" s="32" t="s">
        <v>35</v>
      </c>
      <c r="M16" s="37" t="s">
        <v>90</v>
      </c>
      <c r="N16" s="37" t="s">
        <v>91</v>
      </c>
      <c r="O16" s="32" t="s">
        <v>35</v>
      </c>
      <c r="P16" s="38" t="s">
        <v>51</v>
      </c>
      <c r="Q16" s="38" t="s">
        <v>92</v>
      </c>
      <c r="R16" s="40">
        <v>1</v>
      </c>
      <c r="S16" s="41">
        <v>0</v>
      </c>
      <c r="T16" s="40">
        <v>0</v>
      </c>
      <c r="U16" s="41">
        <v>6</v>
      </c>
      <c r="V16" s="41">
        <v>6</v>
      </c>
      <c r="W16" s="42" t="s">
        <v>93</v>
      </c>
    </row>
    <row r="17" spans="1:23" ht="87" customHeight="1" x14ac:dyDescent="0.25">
      <c r="A17" s="27" t="s">
        <v>70</v>
      </c>
      <c r="B17" s="28" t="s">
        <v>94</v>
      </c>
      <c r="C17" s="28" t="s">
        <v>95</v>
      </c>
      <c r="D17" s="29">
        <v>253</v>
      </c>
      <c r="E17" s="28" t="s">
        <v>32</v>
      </c>
      <c r="F17" s="36">
        <v>796489.34</v>
      </c>
      <c r="G17" s="36">
        <v>795293.4</v>
      </c>
      <c r="H17" s="36">
        <v>0</v>
      </c>
      <c r="I17" s="31">
        <v>748875.77</v>
      </c>
      <c r="J17" s="36">
        <v>748875.77</v>
      </c>
      <c r="K17" s="32" t="s">
        <v>48</v>
      </c>
      <c r="L17" s="32" t="s">
        <v>35</v>
      </c>
      <c r="M17" s="37" t="s">
        <v>96</v>
      </c>
      <c r="N17" s="37" t="s">
        <v>97</v>
      </c>
      <c r="O17" s="32" t="s">
        <v>35</v>
      </c>
      <c r="P17" s="38" t="s">
        <v>51</v>
      </c>
      <c r="Q17" s="38" t="s">
        <v>98</v>
      </c>
      <c r="R17" s="40">
        <v>1</v>
      </c>
      <c r="S17" s="41">
        <v>0</v>
      </c>
      <c r="T17" s="40">
        <v>0.19</v>
      </c>
      <c r="U17" s="41">
        <v>900</v>
      </c>
      <c r="V17" s="41">
        <v>900</v>
      </c>
      <c r="W17" s="42" t="s">
        <v>99</v>
      </c>
    </row>
    <row r="18" spans="1:23" ht="186" customHeight="1" x14ac:dyDescent="0.25">
      <c r="A18" s="27" t="s">
        <v>76</v>
      </c>
      <c r="B18" s="28" t="s">
        <v>100</v>
      </c>
      <c r="C18" s="28" t="s">
        <v>101</v>
      </c>
      <c r="D18" s="29">
        <v>253</v>
      </c>
      <c r="E18" s="28" t="s">
        <v>32</v>
      </c>
      <c r="F18" s="36">
        <v>3838214.85</v>
      </c>
      <c r="G18" s="36">
        <v>3933441.83</v>
      </c>
      <c r="H18" s="36">
        <v>0</v>
      </c>
      <c r="I18" s="31">
        <v>3536255.52</v>
      </c>
      <c r="J18" s="36">
        <v>3536255.52</v>
      </c>
      <c r="K18" s="32" t="s">
        <v>48</v>
      </c>
      <c r="L18" s="32" t="s">
        <v>35</v>
      </c>
      <c r="M18" s="37" t="s">
        <v>102</v>
      </c>
      <c r="N18" s="37" t="s">
        <v>103</v>
      </c>
      <c r="O18" s="32" t="s">
        <v>35</v>
      </c>
      <c r="P18" s="38" t="s">
        <v>51</v>
      </c>
      <c r="Q18" s="38" t="s">
        <v>104</v>
      </c>
      <c r="R18" s="40">
        <v>1</v>
      </c>
      <c r="S18" s="41">
        <v>0</v>
      </c>
      <c r="T18" s="40">
        <v>0.17</v>
      </c>
      <c r="U18" s="41">
        <v>1498</v>
      </c>
      <c r="V18" s="41">
        <v>1498</v>
      </c>
      <c r="W18" s="42" t="s">
        <v>69</v>
      </c>
    </row>
    <row r="19" spans="1:23" ht="174.75" customHeight="1" x14ac:dyDescent="0.25">
      <c r="A19" s="27" t="s">
        <v>76</v>
      </c>
      <c r="B19" s="28" t="s">
        <v>105</v>
      </c>
      <c r="C19" s="28" t="s">
        <v>106</v>
      </c>
      <c r="D19" s="29">
        <v>253</v>
      </c>
      <c r="E19" s="28" t="s">
        <v>32</v>
      </c>
      <c r="F19" s="36">
        <v>397817.02</v>
      </c>
      <c r="G19" s="36">
        <v>393613</v>
      </c>
      <c r="H19" s="36">
        <v>0</v>
      </c>
      <c r="I19" s="31">
        <v>369503.11</v>
      </c>
      <c r="J19" s="36">
        <v>369503.11</v>
      </c>
      <c r="K19" s="32" t="s">
        <v>48</v>
      </c>
      <c r="L19" s="32" t="s">
        <v>35</v>
      </c>
      <c r="M19" s="37" t="s">
        <v>107</v>
      </c>
      <c r="N19" s="37" t="s">
        <v>108</v>
      </c>
      <c r="O19" s="32" t="s">
        <v>35</v>
      </c>
      <c r="P19" s="38" t="s">
        <v>51</v>
      </c>
      <c r="Q19" s="38" t="s">
        <v>109</v>
      </c>
      <c r="R19" s="40">
        <v>1</v>
      </c>
      <c r="S19" s="41">
        <v>0</v>
      </c>
      <c r="T19" s="40">
        <v>0</v>
      </c>
      <c r="U19" s="41">
        <v>20</v>
      </c>
      <c r="V19" s="41">
        <v>20</v>
      </c>
      <c r="W19" s="42" t="s">
        <v>69</v>
      </c>
    </row>
    <row r="20" spans="1:23" ht="228" customHeight="1" x14ac:dyDescent="0.25">
      <c r="A20" s="27" t="s">
        <v>76</v>
      </c>
      <c r="B20" s="28" t="s">
        <v>110</v>
      </c>
      <c r="C20" s="28" t="s">
        <v>111</v>
      </c>
      <c r="D20" s="29">
        <v>253</v>
      </c>
      <c r="E20" s="28" t="s">
        <v>32</v>
      </c>
      <c r="F20" s="43">
        <v>863809.15</v>
      </c>
      <c r="G20" s="43">
        <f>1029321.84+57500</f>
        <v>1086821.8399999999</v>
      </c>
      <c r="H20" s="43">
        <v>0</v>
      </c>
      <c r="I20" s="31">
        <f>975568.2+57500</f>
        <v>1033068.2</v>
      </c>
      <c r="J20" s="43">
        <f>850568.2+57500</f>
        <v>908068.2</v>
      </c>
      <c r="K20" s="32" t="s">
        <v>48</v>
      </c>
      <c r="L20" s="32" t="s">
        <v>35</v>
      </c>
      <c r="M20" s="37" t="s">
        <v>112</v>
      </c>
      <c r="N20" s="37" t="s">
        <v>113</v>
      </c>
      <c r="O20" s="32" t="s">
        <v>35</v>
      </c>
      <c r="P20" s="38" t="s">
        <v>51</v>
      </c>
      <c r="Q20" s="38" t="s">
        <v>114</v>
      </c>
      <c r="R20" s="40">
        <v>1</v>
      </c>
      <c r="S20" s="41">
        <v>0</v>
      </c>
      <c r="T20" s="40">
        <v>0.23</v>
      </c>
      <c r="U20" s="41">
        <v>1541</v>
      </c>
      <c r="V20" s="41">
        <v>1541</v>
      </c>
      <c r="W20" s="42" t="s">
        <v>69</v>
      </c>
    </row>
    <row r="21" spans="1:23" ht="168.75" customHeight="1" x14ac:dyDescent="0.25">
      <c r="A21" s="27" t="s">
        <v>76</v>
      </c>
      <c r="B21" s="28" t="s">
        <v>115</v>
      </c>
      <c r="C21" s="28" t="s">
        <v>116</v>
      </c>
      <c r="D21" s="29">
        <v>253</v>
      </c>
      <c r="E21" s="28" t="s">
        <v>32</v>
      </c>
      <c r="F21" s="43">
        <v>1108153.42</v>
      </c>
      <c r="G21" s="43">
        <v>1096822.52</v>
      </c>
      <c r="H21" s="43">
        <v>0</v>
      </c>
      <c r="I21" s="31">
        <v>984627.27</v>
      </c>
      <c r="J21" s="43">
        <v>984627.27</v>
      </c>
      <c r="K21" s="32" t="s">
        <v>48</v>
      </c>
      <c r="L21" s="32" t="s">
        <v>35</v>
      </c>
      <c r="M21" s="37" t="s">
        <v>117</v>
      </c>
      <c r="N21" s="37" t="s">
        <v>118</v>
      </c>
      <c r="O21" s="32" t="s">
        <v>35</v>
      </c>
      <c r="P21" s="38" t="s">
        <v>51</v>
      </c>
      <c r="Q21" s="38" t="s">
        <v>119</v>
      </c>
      <c r="R21" s="40">
        <v>1</v>
      </c>
      <c r="S21" s="41">
        <v>0</v>
      </c>
      <c r="T21" s="40">
        <v>0</v>
      </c>
      <c r="U21" s="41">
        <v>2</v>
      </c>
      <c r="V21" s="41">
        <v>2</v>
      </c>
      <c r="W21" s="42" t="s">
        <v>120</v>
      </c>
    </row>
    <row r="22" spans="1:23" ht="159.75" customHeight="1" x14ac:dyDescent="0.25">
      <c r="A22" s="44" t="s">
        <v>121</v>
      </c>
      <c r="B22" s="28" t="s">
        <v>122</v>
      </c>
      <c r="C22" s="45" t="s">
        <v>123</v>
      </c>
      <c r="D22" s="46">
        <v>253</v>
      </c>
      <c r="E22" s="47" t="s">
        <v>32</v>
      </c>
      <c r="F22" s="48">
        <v>908666.36</v>
      </c>
      <c r="G22" s="48">
        <v>3006906.35</v>
      </c>
      <c r="H22" s="48">
        <v>0</v>
      </c>
      <c r="I22" s="31">
        <v>2974211</v>
      </c>
      <c r="J22" s="48">
        <v>2974211</v>
      </c>
      <c r="K22" s="32" t="s">
        <v>48</v>
      </c>
      <c r="L22" s="32" t="s">
        <v>35</v>
      </c>
      <c r="M22" s="37" t="s">
        <v>124</v>
      </c>
      <c r="N22" s="49" t="s">
        <v>125</v>
      </c>
      <c r="O22" s="32" t="s">
        <v>35</v>
      </c>
      <c r="P22" s="38" t="s">
        <v>126</v>
      </c>
      <c r="Q22" s="38" t="s">
        <v>127</v>
      </c>
      <c r="R22" s="40">
        <v>1</v>
      </c>
      <c r="S22" s="41">
        <v>0</v>
      </c>
      <c r="T22" s="40">
        <v>0</v>
      </c>
      <c r="U22" s="40">
        <v>0.33</v>
      </c>
      <c r="V22" s="40">
        <v>0.33</v>
      </c>
      <c r="W22" s="42" t="s">
        <v>128</v>
      </c>
    </row>
    <row r="23" spans="1:23" s="55" customFormat="1" ht="32.25" customHeight="1" x14ac:dyDescent="0.25">
      <c r="A23" s="50"/>
      <c r="B23" s="51"/>
      <c r="C23" s="50"/>
      <c r="D23" s="50"/>
      <c r="E23" s="51"/>
      <c r="F23" s="52">
        <f>SUM(F5:F22)</f>
        <v>115930238.38</v>
      </c>
      <c r="G23" s="52">
        <f>SUM(G5:G22)</f>
        <v>125911393.25</v>
      </c>
      <c r="H23" s="52">
        <f t="shared" ref="H23:J23" si="0">SUM(H5:H22)</f>
        <v>0</v>
      </c>
      <c r="I23" s="52">
        <f t="shared" si="0"/>
        <v>113526460.55</v>
      </c>
      <c r="J23" s="52">
        <f t="shared" si="0"/>
        <v>112392853.14</v>
      </c>
      <c r="K23" s="53"/>
      <c r="L23" s="53"/>
      <c r="M23" s="53"/>
      <c r="N23" s="53"/>
      <c r="O23" s="53"/>
      <c r="P23" s="54"/>
      <c r="Q23" s="54"/>
      <c r="R23" s="53"/>
      <c r="S23" s="53"/>
      <c r="T23" s="53"/>
      <c r="U23" s="53"/>
      <c r="V23" s="53"/>
      <c r="W23" s="53"/>
    </row>
    <row r="24" spans="1:23" x14ac:dyDescent="0.25">
      <c r="A24" s="56" t="s">
        <v>129</v>
      </c>
      <c r="B24" s="57"/>
      <c r="C24" s="58"/>
      <c r="D24" s="58"/>
      <c r="E24" s="57"/>
      <c r="F24" s="59"/>
      <c r="G24" s="59"/>
      <c r="H24" s="59"/>
      <c r="I24" s="59"/>
      <c r="J24" s="59"/>
      <c r="K24" s="60"/>
      <c r="L24" s="60"/>
      <c r="M24" s="60"/>
      <c r="N24" s="60"/>
      <c r="O24" s="60"/>
      <c r="P24" s="61"/>
      <c r="Q24" s="61"/>
      <c r="R24" s="60"/>
      <c r="S24" s="60"/>
      <c r="T24" s="60"/>
      <c r="U24" s="60"/>
      <c r="V24" s="60"/>
      <c r="W24" s="60"/>
    </row>
    <row r="25" spans="1:23" x14ac:dyDescent="0.25">
      <c r="A25" s="58"/>
      <c r="B25" s="57"/>
      <c r="C25" s="58"/>
      <c r="D25" s="58"/>
      <c r="E25" s="57"/>
      <c r="F25" s="59"/>
      <c r="G25" s="59"/>
      <c r="H25" s="59"/>
      <c r="I25" s="59"/>
      <c r="J25" s="59"/>
      <c r="K25" s="60"/>
      <c r="L25" s="60"/>
      <c r="M25" s="60"/>
      <c r="N25" s="60"/>
      <c r="O25" s="60"/>
      <c r="P25" s="61"/>
      <c r="Q25" s="61"/>
      <c r="R25" s="60"/>
      <c r="S25" s="60"/>
      <c r="T25" s="60"/>
      <c r="U25" s="60"/>
      <c r="V25" s="60"/>
      <c r="W25" s="60"/>
    </row>
    <row r="26" spans="1:23" x14ac:dyDescent="0.25">
      <c r="A26" s="58"/>
      <c r="B26" s="57"/>
      <c r="C26" s="58"/>
      <c r="D26" s="58"/>
      <c r="E26" s="57"/>
      <c r="F26" s="59"/>
      <c r="G26" s="59"/>
      <c r="H26" s="59"/>
      <c r="I26" s="59"/>
      <c r="J26" s="59"/>
      <c r="K26" s="60"/>
      <c r="L26" s="60"/>
      <c r="M26" s="60"/>
      <c r="N26" s="60"/>
      <c r="O26" s="60"/>
      <c r="P26" s="61"/>
      <c r="Q26" s="61"/>
      <c r="R26" s="60"/>
      <c r="S26" s="60"/>
      <c r="T26" s="60"/>
      <c r="U26" s="60"/>
      <c r="V26" s="60"/>
      <c r="W26" s="60"/>
    </row>
    <row r="27" spans="1:23" x14ac:dyDescent="0.25">
      <c r="A27" s="58"/>
      <c r="B27" s="57"/>
      <c r="C27" s="58"/>
      <c r="D27" s="58"/>
      <c r="E27" s="57"/>
      <c r="F27" s="57"/>
      <c r="G27" s="57"/>
      <c r="H27" s="57"/>
      <c r="I27" s="57"/>
      <c r="J27" s="57"/>
      <c r="K27" s="57"/>
      <c r="L27" s="57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1:23" x14ac:dyDescent="0.25">
      <c r="A28" s="58"/>
      <c r="B28" s="57"/>
      <c r="C28" s="58"/>
      <c r="D28" s="58"/>
      <c r="E28" s="57"/>
      <c r="F28" s="57"/>
      <c r="G28" s="57"/>
      <c r="H28" s="59"/>
      <c r="I28" s="59"/>
      <c r="J28" s="57"/>
      <c r="K28" s="57"/>
      <c r="L28" s="57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1:23" x14ac:dyDescent="0.25">
      <c r="A29" s="60"/>
      <c r="B29" s="60"/>
      <c r="C29" s="62" t="s">
        <v>130</v>
      </c>
      <c r="D29" s="62"/>
      <c r="E29" s="62"/>
      <c r="F29" s="60"/>
      <c r="G29" s="60"/>
      <c r="H29" s="60"/>
      <c r="I29" s="60"/>
      <c r="J29" s="60"/>
      <c r="K29" s="63" t="s">
        <v>131</v>
      </c>
      <c r="L29" s="63"/>
      <c r="M29" s="63"/>
      <c r="N29" s="63"/>
      <c r="O29" s="63"/>
      <c r="P29" s="60"/>
      <c r="Q29" s="60"/>
      <c r="R29" s="60"/>
      <c r="S29" s="60"/>
      <c r="T29" s="60"/>
      <c r="U29" s="60"/>
      <c r="V29" s="60"/>
      <c r="W29" s="60"/>
    </row>
    <row r="30" spans="1:23" ht="30" customHeight="1" x14ac:dyDescent="0.25">
      <c r="A30" s="60"/>
      <c r="B30" s="60"/>
      <c r="C30" s="62" t="s">
        <v>132</v>
      </c>
      <c r="D30" s="62"/>
      <c r="E30" s="62"/>
      <c r="F30" s="60"/>
      <c r="G30" s="60"/>
      <c r="H30" s="60"/>
      <c r="I30" s="60"/>
      <c r="J30" s="60"/>
      <c r="K30" s="64" t="s">
        <v>133</v>
      </c>
      <c r="L30" s="64"/>
      <c r="M30" s="64"/>
      <c r="N30" s="64"/>
      <c r="O30" s="64"/>
      <c r="P30" s="60"/>
      <c r="Q30" s="60"/>
      <c r="R30" s="60"/>
      <c r="S30" s="60"/>
      <c r="T30" s="60"/>
      <c r="U30" s="60"/>
      <c r="V30" s="60"/>
      <c r="W30" s="60"/>
    </row>
    <row r="31" spans="1:23" x14ac:dyDescent="0.25">
      <c r="A31" s="65"/>
      <c r="B31" s="65"/>
      <c r="C31" s="60"/>
      <c r="D31" s="66"/>
      <c r="E31" s="60"/>
      <c r="F31" s="60"/>
      <c r="G31" s="60"/>
      <c r="H31" s="60"/>
      <c r="I31" s="60"/>
      <c r="J31" s="60"/>
      <c r="K31" s="64"/>
      <c r="L31" s="64"/>
      <c r="M31" s="64"/>
      <c r="N31" s="64"/>
      <c r="O31" s="64"/>
      <c r="P31" s="65"/>
      <c r="Q31" s="65"/>
      <c r="R31" s="65"/>
      <c r="S31" s="65"/>
      <c r="T31" s="65"/>
      <c r="U31" s="65"/>
      <c r="V31" s="65"/>
      <c r="W31" s="65"/>
    </row>
    <row r="32" spans="1:23" x14ac:dyDescent="0.25">
      <c r="C32" s="67"/>
      <c r="D32" s="68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</row>
    <row r="33" spans="3:15" x14ac:dyDescent="0.25">
      <c r="C33" s="67"/>
      <c r="D33" s="68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</row>
    <row r="34" spans="3:15" x14ac:dyDescent="0.25">
      <c r="C34" s="67"/>
      <c r="D34" s="68"/>
      <c r="E34" s="67"/>
      <c r="F34" s="69"/>
      <c r="G34" s="67"/>
      <c r="H34" s="67"/>
      <c r="I34" s="69"/>
      <c r="J34" s="69"/>
      <c r="K34" s="67"/>
      <c r="L34" s="67"/>
      <c r="M34" s="67"/>
      <c r="N34" s="67"/>
      <c r="O34" s="67"/>
    </row>
    <row r="35" spans="3:15" x14ac:dyDescent="0.25">
      <c r="C35" s="67"/>
      <c r="D35" s="68"/>
      <c r="E35" s="67"/>
      <c r="F35" s="67"/>
      <c r="G35" s="67"/>
      <c r="H35" s="67"/>
      <c r="I35" s="69"/>
      <c r="J35" s="69"/>
      <c r="K35" s="67"/>
      <c r="L35" s="67"/>
      <c r="M35" s="67"/>
      <c r="N35" s="67"/>
      <c r="O35" s="67"/>
    </row>
    <row r="36" spans="3:15" x14ac:dyDescent="0.25">
      <c r="C36" s="67"/>
      <c r="D36" s="68"/>
      <c r="E36" s="67"/>
      <c r="F36" s="69"/>
      <c r="G36" s="67"/>
      <c r="H36" s="67"/>
      <c r="I36" s="67"/>
      <c r="J36" s="67"/>
      <c r="K36" s="67"/>
      <c r="L36" s="67"/>
      <c r="M36" s="67"/>
      <c r="N36" s="67"/>
      <c r="O36" s="67"/>
    </row>
    <row r="37" spans="3:15" x14ac:dyDescent="0.25">
      <c r="C37" s="67"/>
      <c r="D37" s="68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</row>
  </sheetData>
  <mergeCells count="6">
    <mergeCell ref="A1:E1"/>
    <mergeCell ref="A2:E2"/>
    <mergeCell ref="C29:E29"/>
    <mergeCell ref="K29:O29"/>
    <mergeCell ref="C30:E30"/>
    <mergeCell ref="K30:O31"/>
  </mergeCells>
  <printOptions horizontalCentered="1"/>
  <pageMargins left="0.11811023622047245" right="0.11811023622047245" top="0.74803149606299213" bottom="0.74803149606299213" header="0.31496062992125984" footer="0.31496062992125984"/>
  <pageSetup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2025-01-27T21:55:36Z</cp:lastPrinted>
  <dcterms:created xsi:type="dcterms:W3CDTF">2025-01-27T21:54:47Z</dcterms:created>
  <dcterms:modified xsi:type="dcterms:W3CDTF">2025-01-27T21:55:44Z</dcterms:modified>
</cp:coreProperties>
</file>