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13_ncr:1_{9A1D5555-9EFD-4B78-B68C-1BBD02649D11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44" i="3" l="1"/>
  <c r="E56" i="3" s="1"/>
  <c r="B44" i="3"/>
  <c r="B59" i="3" s="1"/>
  <c r="C44" i="3"/>
  <c r="C59" i="3" s="1"/>
  <c r="E76" i="3"/>
  <c r="F44" i="3"/>
  <c r="F56" i="3" s="1"/>
  <c r="F76" i="3"/>
  <c r="F78" i="3" l="1"/>
  <c r="E78" i="3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<sst xmlns="http://schemas.openxmlformats.org/spreadsheetml/2006/main" count="128" uniqueCount="127">
  <si>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</si>
  <si>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</si>
  <si>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</si>
  <si>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</si>
  <si>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</si>
  <si>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</si>
  <si>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</si>
  <si>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</si>
  <si>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</si>
  <si>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</si>
  <si>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</si>
  <si>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</si>
  <si>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</si>
  <si>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</si>
  <si>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</si>
  <si>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</si>
  <si>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</si>
  <si>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</si>
  <si>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</si>
  <si>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</si>
  <si>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</si>
  <si>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</si>
  <si>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</si>
  <si>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</si>
  <si>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</si>
  <si>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</si>
  <si>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</si>
  <si>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</si>
  <si>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</si>
  <si>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</si>
  <si>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</si>
  <si>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</si>
  <si>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</si>
  <si>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</si>
  <si>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</si>
  <si>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</si>
  <si>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</si>
  <si>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</si>
  <si>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</si>
  <si>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</si>
  <si>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</si>
  <si>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</si>
  <si>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</si>
  <si>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</si>
  <si>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</si>
  <si>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</si>
  <si>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</si>
  <si>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</si>
  <si>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</si>
  <si>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</si>
  <si>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</si>
  <si>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</si>
  <si>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</si>
  <si>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</si>
  <si>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</si>
  <si>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</si>
  <si>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</si>
  <si>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</si>
  <si>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</si>
  <si>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</si>
  <si>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</si>
  <si>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</si>
  <si>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</si>
  <si>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</si>
  <si>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</si>
  <si>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</si>
  <si>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</si>
  <si>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</si>
  <si>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</si>
  <si>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</si>
  <si>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</si>
  <si>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</si>
  <si>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</si>
  <si>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</si>
  <si>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</si>
  <si>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</si>
  <si>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</si>
  <si>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</si>
  <si>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</si>
  <si>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</si>
  <si>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</si>
  <si>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</si>
  <si>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</si>
  <si>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</si>
  <si>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</si>
  <si>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</si>
  <si>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</si>
  <si>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</si>
  <si>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</si>
  <si>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</si>
  <si>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</si>
  <si>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</si>
  <si>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</si>
  <si>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</si>
  <si>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</si>
  <si>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</si>
  <si>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</si>
  <si>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</si>
  <si>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</si>
  <si>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</si>
  <si>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</si>
  <si>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</si>
  <si>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</si>
  <si>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</si>
  <si>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</si>
  <si>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</si>
  <si>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</si>
  <si>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</si>
  <si>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</si>
  <si>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</si>
  <si>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</si>
  <si>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</si>
  <si>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</si>
  <si>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</si>
  <si>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</si>
  <si>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</si>
  <si>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</si>
  <si>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</si>
  <si>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</si>
  <si>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2025 y al 31 de Diciembre de 2024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</si>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</sst>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9" fillId="0" borderId="0" xfId="9" applyNumberFormat="1" applyFont="1" applyAlignment="1" applyProtection="1">
      <alignment horizontal="center" vertical="top"/>
      <protection locked="0"/>
    </xf>
    <xf numFmtId="0" fontId="3" fillId="0" borderId="0" xfId="1"/>
    <xf numFmtId="0" fontId="9" fillId="0" borderId="0" xfId="9" applyFont="1" applyFill="1" applyBorder="1" applyProtection="1">
      <protection locked="0"/>
    </xf>
    <xf numFmtId="0" fontId="9" fillId="0" borderId="0" xfId="9" applyFont="1" applyAlignment="1" applyProtection="1">
      <alignment horizontal="center" vertical="top" wrapTex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0"/>
  <sheetViews>
    <sheetView tabSelected="1" topLeftCell="A62" zoomScale="120" zoomScaleNormal="120" workbookViewId="0">
      <selection activeCell="D84" sqref="D84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2025</v>
      </c>
      <c r="C2" s="2">
        <v>2024</v>
      </c>
      <c r="D2" s="1" t="s">
        <v>0</v>
      </c>
      <c r="E2" s="2">
        <v>2025</v>
      </c>
      <c r="F2" s="2">
        <v>2024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42763196.18</v>
      </c>
      <c r="C6" s="9">
        <f>SUM(C7:C13)</f>
        <v>49091934.490000002</v>
      </c>
      <c r="D6" s="5" t="s">
        <v>6</v>
      </c>
      <c r="E6" s="9">
        <f>SUM(E7:E15)</f>
        <v>11089263.83</v>
      </c>
      <c r="F6" s="9">
        <f>SUM(F7:F15)</f>
        <v>12092425.499999998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8936925.8499999996</v>
      </c>
      <c r="F7" s="9">
        <v>8961441.6999999993</v>
      </c>
    </row>
    <row r="8" spans="1:6" x14ac:dyDescent="0.2">
      <c r="A8" s="10" t="s">
        <v>9</v>
      </c>
      <c r="B8" s="9">
        <v>42763196.18</v>
      </c>
      <c r="C8" s="9">
        <v>49091934.490000002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931536.97</v>
      </c>
      <c r="F13" s="9">
        <v>1910182.79</v>
      </c>
    </row>
    <row r="14" spans="1:6" x14ac:dyDescent="0.2">
      <c r="A14" s="3" t="s">
        <v>21</v>
      </c>
      <c r="B14" s="9">
        <f>SUM(B15:B21)</f>
        <v>21997088.600000001</v>
      </c>
      <c r="C14" s="9">
        <f>SUM(C15:C21)</f>
        <v>1519063.83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1220801.01</v>
      </c>
      <c r="F15" s="9">
        <v>1220801.01</v>
      </c>
    </row>
    <row r="16" spans="1:6" x14ac:dyDescent="0.2">
      <c r="A16" s="10" t="s">
        <v>25</v>
      </c>
      <c r="B16" s="9">
        <v>20407240</v>
      </c>
      <c r="C16" s="9">
        <v>13200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1541848.6</v>
      </c>
      <c r="C17" s="9">
        <v>1505863.83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1946809.03</v>
      </c>
      <c r="C22" s="9">
        <f>SUM(C23:C27)</f>
        <v>950291.96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1946809.03</v>
      </c>
      <c r="C23" s="9">
        <v>460788.75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489503.21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1238026.79</v>
      </c>
      <c r="F35" s="9">
        <f>SUM(F36:F38)</f>
        <v>1238026.79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1238026.79</v>
      </c>
      <c r="F37" s="9">
        <v>1238026.79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30934.16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30934.16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66743643.810000002</v>
      </c>
      <c r="C44" s="7">
        <f>C6+C14+C22+C28+C34+C35+C38</f>
        <v>51597840.280000001</v>
      </c>
      <c r="D44" s="8" t="s">
        <v>80</v>
      </c>
      <c r="E44" s="7">
        <f>E6+E16+E20+E23+E24+E28+E35+E39</f>
        <v>12380555.32</v>
      </c>
      <c r="F44" s="7">
        <f>F6+F16+F20+F23+F24+F28+F35+F39</f>
        <v>13386986.449999999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99789257.560000002</v>
      </c>
      <c r="C49" s="9">
        <v>98871306.150000006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78398132.390000001</v>
      </c>
      <c r="C50" s="9">
        <v>78398132.390000001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-69241750.609999999</v>
      </c>
      <c r="C52" s="9">
        <v>-69241750.609999999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12380555.32</v>
      </c>
      <c r="F56" s="7">
        <f>F54+F44</f>
        <v>13386986.449999999</v>
      </c>
    </row>
    <row r="57" spans="1:6" x14ac:dyDescent="0.2">
      <c r="A57" s="12" t="s">
        <v>100</v>
      </c>
      <c r="B57" s="7">
        <f>SUM(B47:B55)</f>
        <v>109445639.33999999</v>
      </c>
      <c r="C57" s="7">
        <f>SUM(C47:C55)</f>
        <v>108527687.93000002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176189283.14999998</v>
      </c>
      <c r="C59" s="7">
        <f>C44+C57</f>
        <v>160125528.21000004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174727786.66</v>
      </c>
      <c r="F60" s="9">
        <f>SUM(F61:F63)</f>
        <v>174727786.66</v>
      </c>
    </row>
    <row r="61" spans="1:6" x14ac:dyDescent="0.2">
      <c r="A61" s="13"/>
      <c r="B61" s="9"/>
      <c r="C61" s="9"/>
      <c r="D61" s="5" t="s">
        <v>104</v>
      </c>
      <c r="E61" s="9">
        <v>121773837.69</v>
      </c>
      <c r="F61" s="9">
        <v>121773837.69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-10919058.830000004</v>
      </c>
      <c r="F65" s="9">
        <f>SUM(F66:F70)</f>
        <v>-27989244.899999995</v>
      </c>
    </row>
    <row r="66" spans="1:6" x14ac:dyDescent="0.2">
      <c r="A66" s="13"/>
      <c r="B66" s="9"/>
      <c r="C66" s="9"/>
      <c r="D66" s="5" t="s">
        <v>108</v>
      </c>
      <c r="E66" s="9">
        <v>23336269.829999998</v>
      </c>
      <c r="F66" s="9">
        <v>7971010.1399999997</v>
      </c>
    </row>
    <row r="67" spans="1:6" x14ac:dyDescent="0.2">
      <c r="A67" s="13"/>
      <c r="B67" s="9"/>
      <c r="C67" s="9"/>
      <c r="D67" s="5" t="s">
        <v>109</v>
      </c>
      <c r="E67" s="9">
        <v>-35503953.850000001</v>
      </c>
      <c r="F67" s="9">
        <v>-37208880.229999997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1248625.19</v>
      </c>
      <c r="F69" s="9">
        <v>1248625.19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163808727.82999998</v>
      </c>
      <c r="F76" s="7">
        <f>F60+F65+F72</f>
        <v>146738541.75999999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176189283.14999998</v>
      </c>
      <c r="F78" s="7">
        <f>F56+F76</f>
        <v>160125528.20999998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27" t="s">
        <v>120</v>
      </c>
      <c r="B80" s="26"/>
    </row>
    <row r="88" spans="1:4" x14ac:dyDescent="0.2">
      <c r="A88" s="28" t="s">
        <v>121</v>
      </c>
      <c r="B88" s="25" t="s">
        <v>122</v>
      </c>
      <c r="C88" s="25"/>
      <c r="D88" s="25"/>
    </row>
    <row r="89" spans="1:4" x14ac:dyDescent="0.2">
      <c r="A89" s="28" t="s">
        <v>123</v>
      </c>
      <c r="B89" s="25" t="s">
        <v>124</v>
      </c>
      <c r="C89" s="25"/>
      <c r="D89" s="25"/>
    </row>
    <row r="90" spans="1:4" x14ac:dyDescent="0.2">
      <c r="A90" s="28" t="s">
        <v>125</v>
      </c>
      <c r="B90" s="25" t="s">
        <v>126</v>
      </c>
      <c r="C90" s="25"/>
      <c r="D90" s="25"/>
    </row>
  </sheetData>
  <mergeCells count="4">
    <mergeCell ref="A1:F1"/>
    <mergeCell ref="B88:D88"/>
    <mergeCell ref="B89:D89"/>
    <mergeCell ref="B90:D90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2025-04-25T17:57:53Z</cp:lastPrinted>
  <dcterms:created xsi:type="dcterms:W3CDTF">2017-01-11T17:17:46Z</dcterms:created>
  <dcterms:modified xsi:type="dcterms:W3CDTF">2025-04-25T17:58:41Z</dcterms:modified>
</cp:coreProperties>
</file>